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485"/>
  </bookViews>
  <sheets>
    <sheet name="แบบประเมิน" sheetId="5" r:id="rId1"/>
    <sheet name="ข้อมูล" sheetId="3" state="hidden" r:id="rId2"/>
    <sheet name="รายงาน" sheetId="2" r:id="rId3"/>
  </sheets>
  <definedNames>
    <definedName name="_xlnm.Print_Titles" localSheetId="2">รายงาน!$5:$5</definedName>
  </definedNames>
  <calcPr calcId="125725"/>
</workbook>
</file>

<file path=xl/calcChain.xml><?xml version="1.0" encoding="utf-8"?>
<calcChain xmlns="http://schemas.openxmlformats.org/spreadsheetml/2006/main">
  <c r="D7" i="2"/>
  <c r="B29" i="5"/>
  <c r="B52" i="3"/>
  <c r="I52" s="1"/>
  <c r="C17" i="5"/>
  <c r="B43" i="3" s="1"/>
  <c r="A3" i="2"/>
  <c r="A2"/>
  <c r="B86" i="3"/>
  <c r="H86" s="1"/>
  <c r="C28" i="2" s="1"/>
  <c r="B81" i="3"/>
  <c r="H81" s="1"/>
  <c r="C27" i="2" s="1"/>
  <c r="B77" i="3"/>
  <c r="I77" s="1"/>
  <c r="D26" i="2" s="1"/>
  <c r="B73" i="3"/>
  <c r="H73" s="1"/>
  <c r="C25" i="2" s="1"/>
  <c r="B67" i="3"/>
  <c r="H67" s="1"/>
  <c r="B62"/>
  <c r="I62" s="1"/>
  <c r="B57"/>
  <c r="I57" s="1"/>
  <c r="B47"/>
  <c r="H47" s="1"/>
  <c r="B44"/>
  <c r="H44" s="1"/>
  <c r="C18" i="2" s="1"/>
  <c r="B39" i="3"/>
  <c r="B36"/>
  <c r="I36" s="1"/>
  <c r="D15" i="2" s="1"/>
  <c r="B32" i="3"/>
  <c r="B28"/>
  <c r="I28" s="1"/>
  <c r="B24"/>
  <c r="H24" s="1"/>
  <c r="B20"/>
  <c r="H20" s="1"/>
  <c r="C11" i="2" s="1"/>
  <c r="B15" i="3"/>
  <c r="B11"/>
  <c r="B7"/>
  <c r="C24" i="5"/>
  <c r="B72" i="3" s="1"/>
  <c r="C10" i="5"/>
  <c r="B19" i="3" s="1"/>
  <c r="C6" i="5"/>
  <c r="B6" i="3" s="1"/>
  <c r="B24" i="5"/>
  <c r="B17"/>
  <c r="B10"/>
  <c r="B6"/>
  <c r="C72" i="3"/>
  <c r="D72"/>
  <c r="E72"/>
  <c r="F72"/>
  <c r="C43"/>
  <c r="D43"/>
  <c r="E43"/>
  <c r="F43"/>
  <c r="C19"/>
  <c r="D19"/>
  <c r="E19"/>
  <c r="F19"/>
  <c r="C6"/>
  <c r="D6"/>
  <c r="E6"/>
  <c r="F6"/>
  <c r="C12" i="2" l="1"/>
  <c r="I24" i="3"/>
  <c r="D12" i="2" s="1"/>
  <c r="C29" i="5"/>
  <c r="I67" i="3"/>
  <c r="D23" i="2" s="1"/>
  <c r="I39" i="3"/>
  <c r="D16" i="2" s="1"/>
  <c r="H39" i="3"/>
  <c r="C16" i="2" s="1"/>
  <c r="H32" i="3"/>
  <c r="C14" i="2" s="1"/>
  <c r="I32" i="3"/>
  <c r="D14" i="2" s="1"/>
  <c r="D13"/>
  <c r="H28" i="3"/>
  <c r="C13" i="2" s="1"/>
  <c r="C23"/>
  <c r="H62" i="3"/>
  <c r="C22" i="2" s="1"/>
  <c r="H52" i="3"/>
  <c r="C20" i="2" s="1"/>
  <c r="H57" i="3"/>
  <c r="C21" i="2" s="1"/>
  <c r="D21"/>
  <c r="I47" i="3"/>
  <c r="D19" i="2" s="1"/>
  <c r="C19"/>
  <c r="I86" i="3"/>
  <c r="D28" i="2" s="1"/>
  <c r="I81" i="3"/>
  <c r="D27" i="2" s="1"/>
  <c r="H77" i="3"/>
  <c r="C26" i="2" s="1"/>
  <c r="I73" i="3"/>
  <c r="D25" i="2" s="1"/>
  <c r="D22"/>
  <c r="D20"/>
  <c r="I44" i="3"/>
  <c r="D18" i="2" s="1"/>
  <c r="H36" i="3"/>
  <c r="C15" i="2" s="1"/>
  <c r="I20" i="3"/>
  <c r="D11" i="2" s="1"/>
  <c r="I15" i="3"/>
  <c r="D9" i="2" s="1"/>
  <c r="H15" i="3"/>
  <c r="C9" i="2" s="1"/>
  <c r="I11" i="3"/>
  <c r="D8" i="2" s="1"/>
  <c r="I7" i="3"/>
  <c r="H11"/>
  <c r="C8" i="2" s="1"/>
  <c r="H7" i="3"/>
  <c r="C7" i="2" s="1"/>
</calcChain>
</file>

<file path=xl/comments1.xml><?xml version="1.0" encoding="utf-8"?>
<comments xmlns="http://schemas.openxmlformats.org/spreadsheetml/2006/main">
  <authors>
    <author>itd</author>
  </authors>
  <commentList>
    <comment ref="C16" authorId="0">
      <text>
        <r>
          <rPr>
            <sz val="14"/>
            <color indexed="81"/>
            <rFont val="TH SarabunPSK"/>
            <family val="2"/>
          </rPr>
          <t>กรณีที่ไม่มีลูกหนี้เงินให้กู้ระยะสั้นถึงกำหนดชำระ/หรือไม่ดำเนินธุรกิจสินเชื่อ คะแนนส่วนนี้จะไปรวมกับอัตราส่วนทุนหมุนเวียน (เป็น 7 คะแนนเต็ม)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<sst xmlns="http://schemas.openxmlformats.org/spreadsheetml/2006/main" count="256" uniqueCount="174">
  <si>
    <t>แนวทางการส่งเสริม</t>
  </si>
  <si>
    <t>คะแนนที่ได้</t>
  </si>
  <si>
    <t>ผลการวิเคราะห์</t>
  </si>
  <si>
    <t>มิติที่ 1 ความสามารถในการให้บริการสมาชิก (3 ตัวชี้วัด)</t>
  </si>
  <si>
    <t xml:space="preserve">อัตราส่วนของสมาชิกที่มีส่วนร่วมในการดำเนินธุรกิจกับสหกรณ์ </t>
  </si>
  <si>
    <t>จำนวนประเภทธุรกิจที่สหกรณ์ดำเนินงาน</t>
  </si>
  <si>
    <t>มิติที่ 2 ประสิทธิภาพในการดำเนินธุรกิจ (6 ตัวชี้วัด)</t>
  </si>
  <si>
    <t>อัตราส่วนหนี้สินต่อทุน</t>
  </si>
  <si>
    <t xml:space="preserve">อัตราส่วนทุนสำรองต่อสินทรัพย์ </t>
  </si>
  <si>
    <t xml:space="preserve">อัตราผลตอบแทนต่อสินทรัพย์ </t>
  </si>
  <si>
    <t>อัตราค่าใช้จ่ายดำเนินงานต่อกำไรก่อนหักค่าใช้จ่ายดำเนินงาน</t>
  </si>
  <si>
    <t>อัตราส่วนทุนหมุนเวียน</t>
  </si>
  <si>
    <t>อัตราลูกหนี้ระยะสั้นที่ชำระหนี้ได้ตามกำหนด</t>
  </si>
  <si>
    <t>มิติที่ 3 ประสิทธิภาพในการจัดการองค์กร (5 ตัวชี้วัด)</t>
  </si>
  <si>
    <t>ระดับการใช้เทคโนโลยีการบัญชีในการบริหารจัดการข้อมูล</t>
  </si>
  <si>
    <t>ผลการประเมินสภาพแวดล้อมการควบคุม</t>
  </si>
  <si>
    <t>ผลการประเมินความเสี่ยงและกิจกรรมควบคุม</t>
  </si>
  <si>
    <t>ผลการประเมินระบบข้อมูลสารสนเทศและการสื่อสาร</t>
  </si>
  <si>
    <t>ผลการประเมินระบบการติดตามและประเมินผล</t>
  </si>
  <si>
    <t>มิติที่ 4 ประสิทธิภาพของการบริหารงาน (4 ตัวชี้วัด)</t>
  </si>
  <si>
    <t>ตัวชี้วัดความเข้มแข็งสหกรณ์</t>
  </si>
  <si>
    <t>คะแนนเต็ม</t>
  </si>
  <si>
    <t xml:space="preserve">ผลการดำเนินงานของสหกรณ์ต้องไม่มีการฝ่าฝืนระเบียบ คำสั่งนายทะเบียน 
ข้อกฎหมาย </t>
  </si>
  <si>
    <t>ผลการดำเนินงานในรอบสองปีบัญชีย้อนหลัง สหกรณ์มีผลการดำเนินงานไม่ขาดทุน</t>
  </si>
  <si>
    <t>สหกรณ์จัดจ้างเจ้าหน้าที่ปฏิบัติงานประจำรับผิดชอบดำเนินงานและธุรกิจของสหกรณ์</t>
  </si>
  <si>
    <t>ผลการดำเนินงานในรอบสองปีบัญชีย้อนหลัง สหกรณ์ต้องมีการจัดสรรกำไรสุทธิและจ่ายทุนสวัสดิการสมาชิกและทุนสาธารณประโยชน์</t>
  </si>
  <si>
    <t>เป้าหมาย</t>
  </si>
  <si>
    <t>ผลสำเร็จ</t>
  </si>
  <si>
    <t>น้อยกว่าหรือเท่ากับร้อยละ 60</t>
  </si>
  <si>
    <t>ร้อยละ 61-70</t>
  </si>
  <si>
    <t>ร้อยละ 71-80</t>
  </si>
  <si>
    <t>มากกว่าร้อยละ 80</t>
  </si>
  <si>
    <t>มีการจัดสรร 2 ทุน ทั้ง 2 ปีบัญชี
โดยจ่าย 2 ทุน 1 ปีบัญชี หรือจ่าย 1 ทุน ทั้ง 2 ปีบัญชี
หรือ สหกรณ์ไม่มีการจัดสรรกำไรสุทธิและจ่ายทุนฯ</t>
  </si>
  <si>
    <t>น้อยกว่า 2 ประเภท</t>
  </si>
  <si>
    <t>2-3 ประเภท</t>
  </si>
  <si>
    <t xml:space="preserve">4-5 ประเภท </t>
  </si>
  <si>
    <t xml:space="preserve">6 ประเภท </t>
  </si>
  <si>
    <t>ทุนของสหกรณ์ติดลบ/ทุนของสหกรณ์ = 0</t>
  </si>
  <si>
    <t xml:space="preserve">ทุนสำรอง = 0 </t>
  </si>
  <si>
    <t>กำไรขาดทุนจากการดำเนินงาน = 0 หรือติดลบ</t>
  </si>
  <si>
    <t>กำไร = 0 หรือ กำไรติดลบ</t>
  </si>
  <si>
    <t>ไม่ได้ใช้งาน</t>
  </si>
  <si>
    <t>ใช้งานบางส่วน</t>
  </si>
  <si>
    <t>ใช้งานเต็มระบบ</t>
  </si>
  <si>
    <t>ไม่มีระดับการควบคุมภายใน/ไม่มีการควบคุมในเรื่องนั้น ๆ</t>
  </si>
  <si>
    <t>ระดับการควบคุมภายในที่ยังไม่ดีเพียงพอ ต้องปรับปรุง</t>
  </si>
  <si>
    <t>มีระดับการควบคุมภายในที่ดีพอสมควร แต่ยังมีข้อบกพร่องอยู่บ้าง</t>
  </si>
  <si>
    <t>ตรวจพบข้อบกพร่อง/ยังไม่เริ่มดำเนินการแก้ไข</t>
  </si>
  <si>
    <t>อยู่ระหว่างดำเนินการแก้ไข รวมถึงกรณีไม่ชำระคืนตามเงื่อนไข</t>
  </si>
  <si>
    <t>เสร็จต้องติดตาม โดยชำระคืนตามเงื่อนไข</t>
  </si>
  <si>
    <t>ไม่มีข้อบกพร่อง/ แก้ไขข้อบกพร่องแล้วเสร็จสมบูรณ์ทุกกรณี</t>
  </si>
  <si>
    <t>ขาดทุนทั้งสองปี</t>
  </si>
  <si>
    <t>ปีปัจจุบันขาดทุน</t>
  </si>
  <si>
    <t>ปีปัจจุบันมีกำไร</t>
  </si>
  <si>
    <t>มีกำไรทั้งสองปี</t>
  </si>
  <si>
    <t>ส่งงบภายใน 90 วัน ประชุมใหญ่เกิน 150 วัน</t>
  </si>
  <si>
    <t>ส่งงบภายใน 90 วัน ประชุมใหญ่ภายใน 150 วัน</t>
  </si>
  <si>
    <t>ส่งงบภายใน 60 วัน ประชุมใหญ่ภายใน 150 วัน</t>
  </si>
  <si>
    <t>ส่งงบภายใน 30 วัน ประชุมใหญ่ภายใน 150 วัน</t>
  </si>
  <si>
    <t>ไม่มีคำสั่งมอบหมายหรือมอบหมายไม่ชัดเจน</t>
  </si>
  <si>
    <t>มีคำสั่งมอบหมาย</t>
  </si>
  <si>
    <t>จ้างชั่วคราว</t>
  </si>
  <si>
    <t>จ้างประจำ</t>
  </si>
  <si>
    <t>แนะนำให้สหกรณ์รักษามาตรฐานไว้</t>
  </si>
  <si>
    <t>มีการจัดสรรทั้ง 2 ทุนทั้ง 2 ปีบัญชี
โดยจ่ายทั้ง 2 ทุน 1 ปีบัญชี และ จ่าย 1 ทุน 1 ปีบัญชี</t>
  </si>
  <si>
    <t xml:space="preserve">มีการจัดสรร 2 ทุน และจ่าย 2 ทุน ทั้ง 2 ปีบัญชี </t>
  </si>
  <si>
    <t>1. สำรวจความต้องการของสมาชิกเกี่ยวกับธุรกิจของสหกรณ์
2. สร้างศรัทธาแก่สมาชิกโดยให้ความช่วยเหลือสมาชิกที่เดือดร้อน
3. จัดกิจกรรมเพื่อจูงใจให้สมาชิกมาทำธุรกิจกับสหกรณ์เพิ่มขึ้น
4. ส่งเสริมให้สมาชิกมีส่วนร่วมมากกว่าร้อยละ 80</t>
  </si>
  <si>
    <t>1. สำรวจความต้องการของสมาชิกเกี่ยวกับธุรกิจของสหกรณ์
2. สร้างศรัทธาแก่สมาชิกโดยให้ความช่วยเหลือสมาชิกที่เดือดร้อน
3. เพิ่มธุรกิจใหม่ให้สอดคล้องกับความต้องการของสมาชิก
4. ส่งเสริมให้สมาชิกมีส่วนร่วมมากกว่าร้อยละ 80</t>
  </si>
  <si>
    <t>1. ส่งเสริมให้สหกรณ์ดำเนินงานให้มีกำไร
2. แนะนำให้สหกรณ์จัดสรรทุนสวัสดิการสมาชิกและทุนสาธารณประโยชน์
3. แนะนำให้สหกรณ์จ่ายทุนสวัสดิการสมาชิกและทุนสาธารณประโยชน์</t>
  </si>
  <si>
    <t>1. สำรวจความต้องการของสมาชิก
2. แนะนำให้สหกรณ์เพิ่มธุรกิจใหม่ที่สอดคล้องกับความต้องการของสมาชิก
3. แนะนำให้สหกรณ์จัดทำธุรกิจเงินรับฝากจากสมาชิก (หากยังไม่มี)</t>
  </si>
  <si>
    <t>1. สำรวจความต้องการของสมาชิก
2. แนะนำให้สหกรณ์เพิ่มธุรกิจใหม่ที่สอดคล้องกับความต้องการของสมาชิก
3. แนะนำให้สหกรณ์จัดทำธุรกิจเงินรับฝากจากสมาชิก (หากยังไม่มี)
4. ความคาดหวังให้สหกรณ์ดำเนินธุรกิจ 6 ประเภท</t>
  </si>
  <si>
    <t>1. แนะนำให้สหกรณ์จัดสรรกำไรสุทธิเป็นทุนสำรองเพิ่มขึ้นและหรือสูงกว่าขั้นต่ำที่กฎหมายกำหนด
2. แนะนำให้สหกรณ์จัดทำแผนธุรกิจ เพิ่มรายได้และลดค่าใช้จ่าย
3. ถ้ามากกว่าร้อยละ 0.20 จะอยู่ในเกณฑ์ดี</t>
  </si>
  <si>
    <t>1. แนะนำให้สหกรณ์จัดทำแผนลดค่าใช้จ่าย/ต้นทุน เพื่อให้มีกำไรก่อนหักค่าใช้จ่ายดำเนินงานเพิ่มขึ้น
2. แนะนำให้สหกรณ์ควบคุมค่าใช้จ่ายให้สอดคล้องกับปริมาณธุรกิจและแผนการดำเนินธุรกิจ
3. ถ้าน้อยกว่าร้อยละ 45 จะอยู่ในเกณฑ์ดี</t>
  </si>
  <si>
    <t>1. ติดตามเร่งรัดลูกหนี้ก่อนครบกำหนด และมีแผนปฏิบัติการเร่งรัดหนี้สิน
2. ส่งเสริมอาชีพสมาชิก
3. ถ้ามากกว่าร้อยละ 90 จะอยู่ในเกณฑ์ดี</t>
  </si>
  <si>
    <t>แนะนำให้สหกรณ์ใช้โปรแกรมระบบบัญชีสหกรณ์ในการจัดทำบัญชีในทุกธุรกิจที่สหกรณ์ดำเนินงาน</t>
  </si>
  <si>
    <t>มีระดับการควบคุมภายในที่ดี</t>
  </si>
  <si>
    <t>1. แนะนำให้สหกรณ์ดำเนินการแก้ไขข้อบกพร่องโดยเร็ว
2. แนะนำให้สหกรณ์จัดหาผู้รับผิดชอบ
3. เป้าหมายคือต้องไม่มีข้อบกพร่องหรือแก้ไขแล้วเสร็จสมบูรณ์ทุกกรณี</t>
  </si>
  <si>
    <t>1. แนะนำให้สหกรณ์ติดตามการแก้ไขข้อบกพร่องโดยเคร่งครัด
3. เป้าหมายคือต้องไม่มีข้อบกพร่องหรือแก้ไขแล้วเสร็จสมบูรณ์ทุกกรณี</t>
  </si>
  <si>
    <t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
แผนงานประจำปีของสหกรณ์</t>
  </si>
  <si>
    <t>แนะนำให้สหกรณ์จัดจ้างเจ้าหน้าที่ปฏิบัติงานประจำรับผิดชอบดำเนินงานและธุรกิจของสหกรณ์</t>
  </si>
  <si>
    <t xml:space="preserve">1.1 อัตราส่วนของสมาชิกที่มีส่วนร่วมในการดำเนินธุรกิจกับสหกรณ์ </t>
  </si>
  <si>
    <t>1.2 ผลการดำเนินงานในรอบสองปีบัญชีย้อนหลัง สหกรณ์ต้องมีการจัดสรรกำไรสุทธิและจ่ายทุนสวัสดิการสมาชิกและทุนสาธารณประโยชน์</t>
  </si>
  <si>
    <t>1.3 จำนวนประเภทธุรกิจที่สหกรณ์ดำเนินงาน</t>
  </si>
  <si>
    <t>2.1 อัตราส่วนหนี้สินต่อทุน</t>
  </si>
  <si>
    <t>2.2 อัตราส่วนทุนสำรองต่อสินทรัพย์</t>
  </si>
  <si>
    <t xml:space="preserve">2.3 อัตราผลตอบแทนต่อสินทรัพย์ </t>
  </si>
  <si>
    <t>2.4 อัตราค่าใช้จ่ายดำเนินงานต่อกำไรก่อนหักค่าใช้จ่ายดำเนินงาน</t>
  </si>
  <si>
    <t>2.5 อัตราส่วนทุนหมุนเวียน</t>
  </si>
  <si>
    <t>2.6 อัตราลูกหนี้ระยะสั้นที่ชำระหนี้ได้ตามกำหนด</t>
  </si>
  <si>
    <t>3.1 ระดับการใช้เทคโนโลยีการบัญชีในการบริหารจัดการข้อมูล</t>
  </si>
  <si>
    <t>3.2 ผลการประเมินสภาพแวดล้อมการควบคุม</t>
  </si>
  <si>
    <t>3.3 ผลการประเมินความเสี่ยงและกิจกรรมควบคุม</t>
  </si>
  <si>
    <t>3.4 ผลการประเมินระบบข้อมูลสารสนเทศและการสื่อสาร</t>
  </si>
  <si>
    <t>3.5 ผลการประเมินระบบการติดตามและประเมินผล</t>
  </si>
  <si>
    <t>4.2 ผลการดำเนินงานในรอบสองปีบัญชีย้อนหลัง สหกรณ์มีผลการดำเนินงานไม่ขาดทุน</t>
  </si>
  <si>
    <t>4.3 ผลการดำเนินงานในรอบปีบัญชีสุดท้าย สหกรณ์จัดทำงบการเงินแล้วเสร็จและส่งให้ผู้สอบบัญชีตรวจสอบและแสดงความเห็นต่องบการเงิน แล้วนำเสนอต่อที่ประชุมใหญ่อนุมัติภายใน 150 วัน นับแต่สิ้นปีทางบัญชี</t>
  </si>
  <si>
    <t>4.4 สหกรณ์จัดจ้างเจ้าหน้าที่ปฏิบัติงานประจำรับผิดชอบดำเนินงานและธุรกิจของสหกรณ์</t>
  </si>
  <si>
    <t>เกณฑ์คะแนน</t>
  </si>
  <si>
    <t>ไม่มีธุรกิจ</t>
  </si>
  <si>
    <t>แบบภาพรวม สำหรับสหกรณ์ที่ไม่เข้าหลักเกณฑ์ใช้แบบมาตรฐาน</t>
  </si>
  <si>
    <t>ชื่อสหกรณ์</t>
  </si>
  <si>
    <t>ประเภทสหกรณ์</t>
  </si>
  <si>
    <t xml:space="preserve">4.1 ผลการดำเนินงานของสหกรณ์ต้องไม่มีการฝ่าฝืนระเบียบ คำสั่งนายทะเบียน ข้อกฎหมาย </t>
  </si>
  <si>
    <t>มิติที่ 4 ประสิทธิภาพของการบริหาร (4 ตัวชี้วัด)</t>
  </si>
  <si>
    <t>ผลการประเมินความเข้มแข็งสหกรณ์ ประจำปี พ.ศ. 2566</t>
  </si>
  <si>
    <t>แนวทางการส่งเสริมสหกรณ์</t>
  </si>
  <si>
    <t>ผลการดำเนินงานในรอบปีบัญชีสุดท้ายสหกรณ์จัดทำงบการเงินแล้วเสร็จและส่งให้ผู้สอบบัญชีตรวจสอบและแสดงความเห็นต่องบการเงิน แล้วนำเสนอต่อที่ประชุมใหญ่อนุมัติภายใน 150 วัน นับแต่สิ้นปีทางบัญชี</t>
  </si>
  <si>
    <t>ไม่จัดสรรทุนและไม่จ่ายทุน ปีใดปีหนึ่งหรือทั้ง 2 ปีบัญชี หรือมีการจัดสรร 2 ทุน แต่ไม่จ่าย 2 ทุน ทั้ง 2 ปีบัญชี หรือมีการจ่าย 1 ทุน 1 ปีบัญชีและไม่จ่ายทุนใด 1 ปีบัญชี</t>
  </si>
  <si>
    <t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0.75 จะอยู่ในเกณฑ์ดี </t>
  </si>
  <si>
    <t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
และประกาศ คพช. ที่กำหนด เพื่อก่อให้เกิดรายได้เพิ่มขึ้น
3. ถ้ามากกว่าร้อยละ 3 จะอยู่ในเกณฑ์ดี</t>
  </si>
  <si>
    <t>1.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2. แนะนำให้สหกรณ์ประมินตนเองตามแบบ RQ 2-3 ก่อนปิดบัญชีประจำปี</t>
  </si>
  <si>
    <t>1.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2. แนะนำให้สหกรณ์ประมินตนเองตามแบบ RQ 2-3 ก่อนปิดบัญชีประจำปี</t>
  </si>
  <si>
    <t>1. แนะนำให้สหกรณ์จัดให้มีการควบคุมภายในเรื่องระบบข้อมูลสารสนเทศและการสื่อสาร
2.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แนะนำให้สหกรณ์ประมินตนเองตามแบบ RQ 2-3 ก่อนปิดบัญชีประจำปี</t>
  </si>
  <si>
    <t>1. แนะนำให้สหกรณ์จัดให้มีการควบคุมภายในเรื่องระบบการติดตามและประเมินผล
2.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แนะนำให้สหกรณ์ประมินตนเองตามแบบ RQ 2-3 ก่อนปิดบัญชีประจำปี</t>
  </si>
  <si>
    <t>1.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2. แนะนำให้สหกรณ์ประมินตนเองตามแบบ RQ 2-3 ก่อนปิดบัญชีประจำปี</t>
  </si>
  <si>
    <t>1. แนะนำให้สหกรณ์จัดให้มีการควบคุมภายในเรื่องความเสี่ยงและกิจกรรมควบคุม
2.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แนะนำให้สหกรณ์ประมินตนเองตามแบบ RQ 2-3 ก่อนปิดบัญชีประจำปี</t>
  </si>
  <si>
    <t>แนะนำให้สหกรณ์จัดให้มีการควบคุมภายในภายใต้เงื่อนไขทั้ง 3 ข้อ ดังนี้
1. แบ่งแยกหน้าที่ด้านการเงินการบัญชีออกจากกันและได้ปฏิบัติงานจริง
2. มีการจัดทำบัญชีให้ตรวจสอบได้
3. มีการกำหนดระเบียบการปฏิบัติงาน</t>
  </si>
  <si>
    <t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เพื่อเปรียบเทียบกับแผนงานประจำปีของสหกรณ์</t>
  </si>
  <si>
    <t>1. แนะนำให้สหกรณ์จัดให้มีการควบคุมภายในเรื่องสภาพแวดล้อมการควบคุม
2.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แนะนำให้สหกรณ์ประมินตนเองตามแบบ RQ 2-3 ก่อนปิดบัญชีประจำปี</t>
  </si>
  <si>
    <t>1.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2. แนะนำให้สหกรณ์ประมินตนเองตามแบบ RQ 2-3 ก่อนปิดบัญชีประจำปี</t>
  </si>
  <si>
    <t xml:space="preserve">1. แนะนำให้สหกรณ์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แนะนำให้สหกรณ์ลงทุนอย่างเหมาะสมได้ผลตอบแทนสูง
3. ถ้ามากกว่าร้อยละ 1.75 จะอยู่ในเกณฑ์ดี
</t>
  </si>
  <si>
    <t xml:space="preserve">มิติที่ 1 ความสามารถในการให้บริการสมาชิก </t>
  </si>
  <si>
    <t xml:space="preserve">1.3 จำนวนประเภทธุรกิจที่สหกรณ์ดำเนินงาน </t>
  </si>
  <si>
    <t xml:space="preserve">2.1 อัตราส่วนหนี้สินต่อทุน </t>
  </si>
  <si>
    <t xml:space="preserve">2.2 อัตราส่วนทุนสำรองต่อสินทรัพย์ </t>
  </si>
  <si>
    <t>2.3 อัตราผลตอบแทนต่อสินทรัพย์</t>
  </si>
  <si>
    <t xml:space="preserve">2.4 อัตราค่าใช้จ่ายดำเนินงานต่อกำไรก่อนหักค่าใช้จ่ายดำเนินงาน </t>
  </si>
  <si>
    <t xml:space="preserve">2.5 อัตราส่วนทุนหมุนเวียน </t>
  </si>
  <si>
    <t xml:space="preserve">2.6 อัตราลูกหนี้ระยะสั้นที่ชำระหนี้ได้ตามกำหนด </t>
  </si>
  <si>
    <t xml:space="preserve">3.2 ผลการประเมินสภาพแวดล้อมการควบคุม </t>
  </si>
  <si>
    <t xml:space="preserve">3.3 ผลการประเมินความเสี่ยงและกิจกรรมควบคุม </t>
  </si>
  <si>
    <t xml:space="preserve">3.4 ผลการประเมินระบบข้อมูลสารสนเทศและการสื่อสาร </t>
  </si>
  <si>
    <t xml:space="preserve">3.5 ผลการประเมินระบบการติดตามและประเมินผล </t>
  </si>
  <si>
    <t>4.1 ผลการดำเนินงานของสหกรณ์ต้องไม่มีการฝ่าฝืนระเบียบ คำสั่งนายทะเบียน ข้อกฎหมาย</t>
  </si>
  <si>
    <t xml:space="preserve">4.4 สหกรณ์จัดจ้างเจ้าหน้าที่ปฏิบัติงานประจำรับผิดชอบดำเนินงานและธุรกิจของสหกรณ์ </t>
  </si>
  <si>
    <t>แบบภาพรวม (สำหรับสหกรณ์ที่ไม่เข้าหลักเกณฑ์ใช้แบบมาตรฐาน)</t>
  </si>
  <si>
    <t xml:space="preserve">3.1 ระดับการใช้เทคโนโลยีการบัญชีในการบริหารจัดการข้อมูล </t>
  </si>
  <si>
    <t xml:space="preserve">มิติที่ 2 ประสิทธิภาพในการดำเนินธุรกิจ </t>
  </si>
  <si>
    <t xml:space="preserve">มิติที่ 3 ประสิทธิภาพในการจัดการองค์กร </t>
  </si>
  <si>
    <t xml:space="preserve">มิติที่ 4 ประสิทธิภาพของการบริหารงาน </t>
  </si>
  <si>
    <t>ตัวชี้วัดความเข้มแข็ง</t>
  </si>
  <si>
    <t>ประเภทสหกรณ์การเกษตร</t>
  </si>
  <si>
    <t>ข้อมูลการส่งเสริม</t>
  </si>
  <si>
    <t>มากกว่าร้อยละ 1.75 ควรปรับปรุง</t>
  </si>
  <si>
    <t xml:space="preserve">ร้อยละ 0.75 – 1.75 พอใช้ </t>
  </si>
  <si>
    <t xml:space="preserve">น้อยกว่าร้อยละ 0.75 ดี </t>
  </si>
  <si>
    <t xml:space="preserve">น้อยกว่าร้อยละ 0.10 ควรปรับปรุง </t>
  </si>
  <si>
    <t xml:space="preserve">ร้อยละ 0.10 – 0.20 พอใช้ </t>
  </si>
  <si>
    <t xml:space="preserve">มากกว่าร้อยละ 0.20 ดี </t>
  </si>
  <si>
    <t xml:space="preserve">น้อยกว่าร้อยละ 1.5 ควรปรับปรุง </t>
  </si>
  <si>
    <t xml:space="preserve">ร้อยละ 1.5 – 3 พอใช้ </t>
  </si>
  <si>
    <t xml:space="preserve">มากกว่าร้อยละ 3 ดี </t>
  </si>
  <si>
    <t xml:space="preserve">มากกว่าร้อยละ 65 ควรปรับปรุง </t>
  </si>
  <si>
    <t xml:space="preserve">ร้อยละ 45 – 65 พอใช้ </t>
  </si>
  <si>
    <t xml:space="preserve">น้อยกว่าร้อยละ 45 ดี </t>
  </si>
  <si>
    <t xml:space="preserve">น้อยกว่าร้อยละ 0.75 ควรปรับปรุง </t>
  </si>
  <si>
    <t xml:space="preserve">มากกว่าร้อยละ 1.75 ดี </t>
  </si>
  <si>
    <t xml:space="preserve">น้อยกว่าร้อยละ 60 ควรปรับปรุง </t>
  </si>
  <si>
    <t xml:space="preserve">ร้อยละ 60 - 90 พอใช้ </t>
  </si>
  <si>
    <t xml:space="preserve">มากกว่าร้อยละ 90 ดี </t>
  </si>
  <si>
    <t>-</t>
  </si>
  <si>
    <t>ไม่ได้ประเมินแบบภาพรวม</t>
  </si>
  <si>
    <t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 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0.75 จะอยู่ในเกณฑ์ดี </t>
  </si>
  <si>
    <t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ข้อบังคับและประกาศ คพช. ที่กำหนด เพื่อก่อให้เกิดรายได้เพิ่มขึ้น
3. ถ้ามากกว่าร้อยละ 3 จะอยู่ในเกณฑ์ดี</t>
  </si>
  <si>
    <t>สหกรณ์</t>
  </si>
  <si>
    <t>&lt;&lt;&lt; ใส่ชื่อสหกรณ์</t>
  </si>
  <si>
    <t>&lt;&lt;&lt; ใส่คะแนนที่ได้ (ช่องสีขาว)</t>
  </si>
  <si>
    <t>พัฒนาโดย : กลุ่มส่งเสริมและพัฒนาธุรกิจสหกรณ์ สำนักงานสหกรณ์จังหวัดพัทลุง</t>
  </si>
  <si>
    <t>1. บันทึกรายการบัญชีขั้นต้นและบัญชีแยกประเภทให้เป็นปัจจุบัน
2. จัดทำงบการเงินประจำปีส่งให้ผู้สอบบัญชีรับตรวจภายใน 30 วัน
3. นำเสนองบการเงินที่ผ่านการตรวจสอบเสนอต่อที่ประชุมใหญ่สามัญประจำปีภายใน 150 วัน</t>
  </si>
  <si>
    <t>มีระดับการควบคุมภายในที่ดีมาก</t>
  </si>
  <si>
    <t>แนะนำให่สหกรณ์รักษามาตรฐานไว้</t>
  </si>
  <si>
    <t>ส่งงบเกิน 90 วัน ประชุมใหญ่เกิน 150 วัน หรือประชุมใหญ่โดยไม่มีงบการเงิน</t>
  </si>
  <si>
    <t>แนะนำให้ปรับความสูงของแถวพอดีอัตโนมัติก่อนสั่งพิมพ์</t>
  </si>
  <si>
    <t>โดยตั้งค่าที่หน้าแรก&gt;&gt;รูปแบบ&gt;&gt;ปรับความสูงของแถวพอดีอัตโนมัติ</t>
  </si>
</sst>
</file>

<file path=xl/styles.xml><?xml version="1.0" encoding="utf-8"?>
<styleSheet xmlns="http://schemas.openxmlformats.org/spreadsheetml/2006/main">
  <fonts count="16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008000"/>
      <name val="TH SarabunPSK"/>
      <family val="2"/>
    </font>
    <font>
      <sz val="16"/>
      <color rgb="FFFF0000"/>
      <name val="TH SarabunPSK"/>
      <family val="2"/>
    </font>
    <font>
      <sz val="9"/>
      <color indexed="81"/>
      <name val="Tahoma"/>
      <family val="2"/>
    </font>
    <font>
      <sz val="14"/>
      <color indexed="81"/>
      <name val="TH SarabunPSK"/>
      <family val="2"/>
    </font>
    <font>
      <b/>
      <sz val="18"/>
      <color theme="3" tint="-0.249977111117893"/>
      <name val="TH SarabunPSK"/>
      <family val="2"/>
    </font>
    <font>
      <b/>
      <sz val="16"/>
      <color rgb="FF002060"/>
      <name val="TH SarabunPSK"/>
      <family val="2"/>
    </font>
    <font>
      <b/>
      <sz val="20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Protection="1">
      <protection hidden="1"/>
    </xf>
    <xf numFmtId="0" fontId="5" fillId="0" borderId="6" xfId="0" applyFont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top"/>
      <protection hidden="1"/>
    </xf>
    <xf numFmtId="0" fontId="6" fillId="0" borderId="3" xfId="0" applyFont="1" applyBorder="1" applyAlignment="1" applyProtection="1">
      <alignment vertical="top" wrapText="1"/>
      <protection hidden="1"/>
    </xf>
    <xf numFmtId="0" fontId="6" fillId="0" borderId="1" xfId="0" applyFont="1" applyBorder="1" applyAlignment="1" applyProtection="1">
      <alignment horizontal="left" vertical="top" wrapText="1"/>
      <protection hidden="1"/>
    </xf>
    <xf numFmtId="0" fontId="6" fillId="0" borderId="3" xfId="0" applyFont="1" applyBorder="1" applyAlignment="1" applyProtection="1">
      <alignment vertical="top"/>
      <protection hidden="1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vertical="top" wrapText="1"/>
      <protection hidden="1"/>
    </xf>
    <xf numFmtId="0" fontId="15" fillId="12" borderId="1" xfId="0" applyFont="1" applyFill="1" applyBorder="1" applyAlignment="1">
      <alignment horizontal="center"/>
    </xf>
    <xf numFmtId="0" fontId="2" fillId="12" borderId="0" xfId="0" applyFont="1" applyFill="1" applyProtection="1">
      <protection hidden="1"/>
    </xf>
    <xf numFmtId="0" fontId="6" fillId="12" borderId="0" xfId="0" applyFont="1" applyFill="1" applyProtection="1">
      <protection hidden="1"/>
    </xf>
    <xf numFmtId="0" fontId="6" fillId="5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14" fillId="0" borderId="0" xfId="0" applyFont="1" applyAlignment="1">
      <alignment horizontal="left" wrapText="1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1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8000"/>
      <color rgb="FF8AD179"/>
      <color rgb="FF4EA53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showGridLines="0" tabSelected="1" zoomScaleNormal="100" workbookViewId="0">
      <selection activeCell="A20" sqref="A20"/>
    </sheetView>
  </sheetViews>
  <sheetFormatPr defaultRowHeight="21"/>
  <cols>
    <col min="1" max="1" width="61.625" style="1" customWidth="1"/>
    <col min="2" max="2" width="9.625" style="2" customWidth="1"/>
    <col min="3" max="3" width="10.375" style="2" customWidth="1"/>
    <col min="4" max="16384" width="9" style="1"/>
  </cols>
  <sheetData>
    <row r="1" spans="1:6" ht="23.25">
      <c r="A1" s="72" t="s">
        <v>104</v>
      </c>
      <c r="B1" s="73"/>
      <c r="C1" s="73"/>
    </row>
    <row r="2" spans="1:6" ht="32.25" customHeight="1">
      <c r="A2" s="74" t="s">
        <v>164</v>
      </c>
      <c r="B2" s="74"/>
      <c r="C2" s="74"/>
      <c r="D2" s="76" t="s">
        <v>165</v>
      </c>
      <c r="E2" s="76"/>
    </row>
    <row r="3" spans="1:6">
      <c r="A3" s="75" t="s">
        <v>141</v>
      </c>
      <c r="B3" s="75"/>
      <c r="C3" s="75"/>
    </row>
    <row r="4" spans="1:6" ht="15" customHeight="1"/>
    <row r="5" spans="1:6" ht="29.25" customHeight="1">
      <c r="A5" s="61" t="s">
        <v>140</v>
      </c>
      <c r="B5" s="61" t="s">
        <v>21</v>
      </c>
      <c r="C5" s="61" t="s">
        <v>1</v>
      </c>
      <c r="D5" s="77"/>
      <c r="E5" s="78"/>
    </row>
    <row r="6" spans="1:6" ht="24.75" customHeight="1">
      <c r="A6" s="55" t="s">
        <v>121</v>
      </c>
      <c r="B6" s="56">
        <f>SUM(B7:B9)</f>
        <v>30</v>
      </c>
      <c r="C6" s="56">
        <f>SUM(C7:C9)</f>
        <v>0</v>
      </c>
    </row>
    <row r="7" spans="1:6" ht="24.75" customHeight="1">
      <c r="A7" s="57" t="s">
        <v>80</v>
      </c>
      <c r="B7" s="58">
        <v>15</v>
      </c>
      <c r="C7" s="4"/>
      <c r="D7" s="69" t="s">
        <v>166</v>
      </c>
      <c r="E7" s="70"/>
      <c r="F7" s="70"/>
    </row>
    <row r="8" spans="1:6" ht="42">
      <c r="A8" s="59" t="s">
        <v>81</v>
      </c>
      <c r="B8" s="60">
        <v>10</v>
      </c>
      <c r="C8" s="5"/>
    </row>
    <row r="9" spans="1:6" ht="24.75" customHeight="1">
      <c r="A9" s="57" t="s">
        <v>122</v>
      </c>
      <c r="B9" s="58">
        <v>5</v>
      </c>
      <c r="C9" s="4"/>
    </row>
    <row r="10" spans="1:6" ht="24.75" customHeight="1">
      <c r="A10" s="32" t="s">
        <v>137</v>
      </c>
      <c r="B10" s="33">
        <f>SUM(B11:B16)</f>
        <v>20</v>
      </c>
      <c r="C10" s="33">
        <f>SUM(C11:C16)</f>
        <v>0</v>
      </c>
    </row>
    <row r="11" spans="1:6" ht="24.75" customHeight="1">
      <c r="A11" s="34" t="s">
        <v>123</v>
      </c>
      <c r="B11" s="35">
        <v>3</v>
      </c>
      <c r="C11" s="4"/>
    </row>
    <row r="12" spans="1:6" ht="24.75" customHeight="1">
      <c r="A12" s="34" t="s">
        <v>124</v>
      </c>
      <c r="B12" s="35">
        <v>2</v>
      </c>
      <c r="C12" s="4"/>
    </row>
    <row r="13" spans="1:6" ht="24.75" customHeight="1">
      <c r="A13" s="34" t="s">
        <v>125</v>
      </c>
      <c r="B13" s="35">
        <v>4</v>
      </c>
      <c r="C13" s="4"/>
    </row>
    <row r="14" spans="1:6" ht="24.75" customHeight="1">
      <c r="A14" s="34" t="s">
        <v>126</v>
      </c>
      <c r="B14" s="35">
        <v>4</v>
      </c>
      <c r="C14" s="4"/>
    </row>
    <row r="15" spans="1:6" ht="24.75" customHeight="1">
      <c r="A15" s="34" t="s">
        <v>127</v>
      </c>
      <c r="B15" s="35">
        <v>3</v>
      </c>
      <c r="C15" s="4"/>
    </row>
    <row r="16" spans="1:6" ht="24.75" customHeight="1">
      <c r="A16" s="34" t="s">
        <v>128</v>
      </c>
      <c r="B16" s="35">
        <v>4</v>
      </c>
      <c r="C16" s="4"/>
      <c r="D16" s="71"/>
      <c r="E16" s="71"/>
    </row>
    <row r="17" spans="1:6" ht="24.75" customHeight="1">
      <c r="A17" s="53" t="s">
        <v>138</v>
      </c>
      <c r="B17" s="54">
        <f>SUM(B18:B22)</f>
        <v>20</v>
      </c>
      <c r="C17" s="54">
        <f>SUM(C18:C23)</f>
        <v>0</v>
      </c>
    </row>
    <row r="18" spans="1:6" ht="24.75" customHeight="1">
      <c r="A18" s="51" t="s">
        <v>136</v>
      </c>
      <c r="B18" s="52">
        <v>4</v>
      </c>
      <c r="C18" s="4"/>
    </row>
    <row r="19" spans="1:6" ht="24.75" customHeight="1">
      <c r="A19" s="51" t="s">
        <v>129</v>
      </c>
      <c r="B19" s="52">
        <v>4</v>
      </c>
      <c r="C19" s="4"/>
    </row>
    <row r="20" spans="1:6" ht="24.75" customHeight="1">
      <c r="A20" s="51" t="s">
        <v>130</v>
      </c>
      <c r="B20" s="52">
        <v>4</v>
      </c>
      <c r="C20" s="4"/>
    </row>
    <row r="21" spans="1:6" ht="24.75" customHeight="1">
      <c r="A21" s="51" t="s">
        <v>131</v>
      </c>
      <c r="B21" s="52">
        <v>4</v>
      </c>
      <c r="C21" s="4"/>
    </row>
    <row r="22" spans="1:6" ht="24.75" customHeight="1">
      <c r="A22" s="51" t="s">
        <v>132</v>
      </c>
      <c r="B22" s="52">
        <v>4</v>
      </c>
      <c r="C22" s="4"/>
    </row>
    <row r="23" spans="1:6" ht="24.75" customHeight="1">
      <c r="A23" s="51" t="s">
        <v>135</v>
      </c>
      <c r="B23" s="52">
        <v>16</v>
      </c>
      <c r="C23" s="50"/>
      <c r="D23" s="69"/>
      <c r="E23" s="70"/>
      <c r="F23" s="70"/>
    </row>
    <row r="24" spans="1:6" ht="24.75" customHeight="1">
      <c r="A24" s="36" t="s">
        <v>139</v>
      </c>
      <c r="B24" s="37">
        <f>SUM(B25:B28)</f>
        <v>30</v>
      </c>
      <c r="C24" s="37">
        <f>SUM(C25:C28)</f>
        <v>0</v>
      </c>
    </row>
    <row r="25" spans="1:6" ht="24.75" customHeight="1">
      <c r="A25" s="38" t="s">
        <v>133</v>
      </c>
      <c r="B25" s="39">
        <v>15</v>
      </c>
      <c r="C25" s="4"/>
    </row>
    <row r="26" spans="1:6" ht="24.75" customHeight="1">
      <c r="A26" s="40" t="s">
        <v>94</v>
      </c>
      <c r="B26" s="39">
        <v>5</v>
      </c>
      <c r="C26" s="4"/>
    </row>
    <row r="27" spans="1:6" ht="63">
      <c r="A27" s="40" t="s">
        <v>95</v>
      </c>
      <c r="B27" s="41">
        <v>5</v>
      </c>
      <c r="C27" s="5"/>
    </row>
    <row r="28" spans="1:6" ht="24.75" customHeight="1">
      <c r="A28" s="38" t="s">
        <v>134</v>
      </c>
      <c r="B28" s="39">
        <v>5</v>
      </c>
      <c r="C28" s="4"/>
    </row>
    <row r="29" spans="1:6" ht="26.25" customHeight="1">
      <c r="A29" s="3"/>
      <c r="B29" s="63">
        <f>B6+B10+B17+B24</f>
        <v>100</v>
      </c>
      <c r="C29" s="63">
        <f>C6+C10+C17+C24</f>
        <v>0</v>
      </c>
    </row>
    <row r="30" spans="1:6">
      <c r="A30" s="68" t="s">
        <v>167</v>
      </c>
      <c r="B30" s="68"/>
      <c r="C30" s="68"/>
    </row>
  </sheetData>
  <sheetProtection password="CC0F" sheet="1" objects="1" scenarios="1"/>
  <mergeCells count="9">
    <mergeCell ref="A30:C30"/>
    <mergeCell ref="D23:F23"/>
    <mergeCell ref="D7:F7"/>
    <mergeCell ref="D16:E16"/>
    <mergeCell ref="A1:C1"/>
    <mergeCell ref="A2:C2"/>
    <mergeCell ref="A3:C3"/>
    <mergeCell ref="D2:E2"/>
    <mergeCell ref="D5:E5"/>
  </mergeCells>
  <pageMargins left="0.7" right="0.7" top="0.65" bottom="0.6" header="0.3" footer="0.3"/>
  <pageSetup paperSize="9" scale="94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70" zoomScale="60" zoomScaleNormal="60" workbookViewId="0">
      <selection activeCell="K71" sqref="K71"/>
    </sheetView>
  </sheetViews>
  <sheetFormatPr defaultRowHeight="21"/>
  <cols>
    <col min="1" max="1" width="58.5" style="11" customWidth="1"/>
    <col min="2" max="2" width="10.375" style="12" customWidth="1"/>
    <col min="3" max="3" width="11.75" style="13" customWidth="1"/>
    <col min="4" max="4" width="49.75" style="6" customWidth="1"/>
    <col min="5" max="5" width="26.875" style="6" customWidth="1"/>
    <col min="6" max="6" width="11" style="13" customWidth="1"/>
    <col min="7" max="7" width="20.125" style="6" customWidth="1"/>
    <col min="8" max="8" width="23.875" style="6" customWidth="1"/>
    <col min="9" max="9" width="26.5" style="6" customWidth="1"/>
    <col min="10" max="16384" width="9" style="6"/>
  </cols>
  <sheetData>
    <row r="1" spans="1:9" ht="23.25">
      <c r="A1" s="79" t="s">
        <v>104</v>
      </c>
      <c r="B1" s="79"/>
      <c r="C1" s="79"/>
      <c r="D1" s="79"/>
      <c r="E1" s="79"/>
      <c r="F1" s="79"/>
    </row>
    <row r="2" spans="1:9" ht="23.25">
      <c r="A2" s="80" t="s">
        <v>100</v>
      </c>
      <c r="B2" s="80"/>
      <c r="C2" s="80"/>
      <c r="D2" s="80"/>
      <c r="E2" s="80"/>
      <c r="F2" s="80"/>
    </row>
    <row r="3" spans="1:9" ht="23.25">
      <c r="A3" s="7" t="s">
        <v>101</v>
      </c>
      <c r="B3" s="8"/>
      <c r="C3" s="9"/>
      <c r="D3" s="10"/>
      <c r="E3" s="10"/>
      <c r="F3" s="9"/>
    </row>
    <row r="4" spans="1:9" ht="16.5" customHeight="1"/>
    <row r="5" spans="1:9" ht="32.25" customHeight="1">
      <c r="A5" s="14" t="s">
        <v>20</v>
      </c>
      <c r="B5" s="14" t="s">
        <v>1</v>
      </c>
      <c r="C5" s="15" t="s">
        <v>97</v>
      </c>
      <c r="D5" s="16" t="s">
        <v>27</v>
      </c>
      <c r="E5" s="16" t="s">
        <v>142</v>
      </c>
      <c r="F5" s="15" t="s">
        <v>21</v>
      </c>
      <c r="G5" s="16" t="s">
        <v>26</v>
      </c>
      <c r="H5" s="17" t="s">
        <v>2</v>
      </c>
      <c r="I5" s="17" t="s">
        <v>0</v>
      </c>
    </row>
    <row r="6" spans="1:9" ht="27" customHeight="1">
      <c r="A6" s="18" t="s">
        <v>3</v>
      </c>
      <c r="B6" s="19">
        <f>แบบประเมิน!C6</f>
        <v>0</v>
      </c>
      <c r="C6" s="19">
        <f t="shared" ref="C6:F6" si="0">SUM(C7:C15)</f>
        <v>63</v>
      </c>
      <c r="D6" s="18">
        <f t="shared" si="0"/>
        <v>0</v>
      </c>
      <c r="E6" s="18">
        <f t="shared" si="0"/>
        <v>0</v>
      </c>
      <c r="F6" s="19">
        <f t="shared" si="0"/>
        <v>30</v>
      </c>
      <c r="G6" s="20"/>
      <c r="H6" s="21"/>
      <c r="I6" s="21"/>
    </row>
    <row r="7" spans="1:9" ht="168">
      <c r="A7" s="22" t="s">
        <v>80</v>
      </c>
      <c r="B7" s="23">
        <f>แบบประเมิน!C7</f>
        <v>0</v>
      </c>
      <c r="C7" s="24">
        <v>6</v>
      </c>
      <c r="D7" s="26" t="s">
        <v>28</v>
      </c>
      <c r="E7" s="22" t="s">
        <v>67</v>
      </c>
      <c r="F7" s="24">
        <v>15</v>
      </c>
      <c r="G7" s="25"/>
      <c r="H7" s="29" t="b">
        <f>IF(B7=C7,D7,IF(B7=C8,D8,IF(B7=C9,D9,IF(B7=C10,D10))))</f>
        <v>0</v>
      </c>
      <c r="I7" s="30" t="b">
        <f>IF(B7=C7,E7,IF(B7=C8,E8,IF(B7=C9,E9,IF(B7=C10,E10))))</f>
        <v>0</v>
      </c>
    </row>
    <row r="8" spans="1:9" ht="168">
      <c r="A8" s="22"/>
      <c r="B8" s="23"/>
      <c r="C8" s="24">
        <v>9</v>
      </c>
      <c r="D8" s="26" t="s">
        <v>29</v>
      </c>
      <c r="E8" s="22" t="s">
        <v>66</v>
      </c>
      <c r="F8" s="24"/>
      <c r="G8" s="25"/>
      <c r="H8" s="29"/>
      <c r="I8" s="29"/>
    </row>
    <row r="9" spans="1:9" ht="168">
      <c r="A9" s="22"/>
      <c r="B9" s="23"/>
      <c r="C9" s="24">
        <v>12</v>
      </c>
      <c r="D9" s="26" t="s">
        <v>30</v>
      </c>
      <c r="E9" s="22" t="s">
        <v>66</v>
      </c>
      <c r="F9" s="24"/>
      <c r="G9" s="25"/>
      <c r="H9" s="29"/>
      <c r="I9" s="29"/>
    </row>
    <row r="10" spans="1:9">
      <c r="A10" s="22"/>
      <c r="B10" s="23"/>
      <c r="C10" s="24">
        <v>15</v>
      </c>
      <c r="D10" s="26" t="s">
        <v>31</v>
      </c>
      <c r="E10" s="26" t="s">
        <v>63</v>
      </c>
      <c r="F10" s="24"/>
      <c r="G10" s="25"/>
      <c r="H10" s="29"/>
      <c r="I10" s="29"/>
    </row>
    <row r="11" spans="1:9" ht="168">
      <c r="A11" s="22" t="s">
        <v>81</v>
      </c>
      <c r="B11" s="23">
        <f>แบบประเมิน!C8</f>
        <v>0</v>
      </c>
      <c r="C11" s="24">
        <v>0</v>
      </c>
      <c r="D11" s="22" t="s">
        <v>107</v>
      </c>
      <c r="E11" s="22" t="s">
        <v>68</v>
      </c>
      <c r="F11" s="24">
        <v>10</v>
      </c>
      <c r="G11" s="25"/>
      <c r="H11" s="30" t="str">
        <f>IF(B11=C11,D11,IF(B11=C12,D12,IF(B11=C13,D13,IF(B11=C14,D14))))</f>
        <v>ไม่จัดสรรทุนและไม่จ่ายทุน ปีใดปีหนึ่งหรือทั้ง 2 ปีบัญชี หรือมีการจัดสรร 2 ทุน แต่ไม่จ่าย 2 ทุน ทั้ง 2 ปีบัญชี หรือมีการจ่าย 1 ทุน 1 ปีบัญชีและไม่จ่ายทุนใด 1 ปีบัญชี</v>
      </c>
      <c r="I11" s="30" t="str">
        <f>IF(B11=C11,E11,IF(B11=C12,E12,IF(B11=C13,E13,IF(B11=C14,E14))))</f>
        <v>1. ส่งเสริมให้สหกรณ์ดำเนินงานให้มีกำไร
2. แนะนำให้สหกรณ์จัดสรรทุนสวัสดิการสมาชิกและทุนสาธารณประโยชน์
3. แนะนำให้สหกรณ์จ่ายทุนสวัสดิการสมาชิกและทุนสาธารณประโยชน์</v>
      </c>
    </row>
    <row r="12" spans="1:9" ht="168">
      <c r="A12" s="22"/>
      <c r="B12" s="23"/>
      <c r="C12" s="24">
        <v>4</v>
      </c>
      <c r="D12" s="22" t="s">
        <v>32</v>
      </c>
      <c r="E12" s="22" t="s">
        <v>68</v>
      </c>
      <c r="F12" s="24"/>
      <c r="G12" s="25"/>
      <c r="H12" s="29"/>
      <c r="I12" s="29"/>
    </row>
    <row r="13" spans="1:9" ht="168">
      <c r="A13" s="22"/>
      <c r="B13" s="23"/>
      <c r="C13" s="24">
        <v>7</v>
      </c>
      <c r="D13" s="22" t="s">
        <v>64</v>
      </c>
      <c r="E13" s="22" t="s">
        <v>68</v>
      </c>
      <c r="F13" s="24"/>
      <c r="G13" s="25"/>
      <c r="H13" s="29"/>
      <c r="I13" s="29"/>
    </row>
    <row r="14" spans="1:9" ht="35.25" customHeight="1">
      <c r="A14" s="22"/>
      <c r="B14" s="23"/>
      <c r="C14" s="24">
        <v>10</v>
      </c>
      <c r="D14" s="22" t="s">
        <v>65</v>
      </c>
      <c r="E14" s="26" t="s">
        <v>63</v>
      </c>
      <c r="F14" s="24"/>
      <c r="G14" s="25"/>
      <c r="H14" s="29"/>
      <c r="I14" s="29"/>
    </row>
    <row r="15" spans="1:9" ht="168">
      <c r="A15" s="22" t="s">
        <v>82</v>
      </c>
      <c r="B15" s="23">
        <f>แบบประเมิน!C9</f>
        <v>0</v>
      </c>
      <c r="C15" s="24">
        <v>0</v>
      </c>
      <c r="D15" s="26" t="s">
        <v>33</v>
      </c>
      <c r="E15" s="22" t="s">
        <v>70</v>
      </c>
      <c r="F15" s="24">
        <v>5</v>
      </c>
      <c r="G15" s="25"/>
      <c r="H15" s="30" t="str">
        <f>IF(B15=C15,D15,IF(B15=C16,D16,IF(B15=C17,D17,IF(B15=C18,D18))))</f>
        <v>น้อยกว่า 2 ประเภท</v>
      </c>
      <c r="I15" s="30" t="str">
        <f>IF(B15=C15,E15,IF(B15=C16,E16,IF(B15=C17,E17,IF(B15=C18,E18))))</f>
        <v>1. สำรวจความต้องการของสมาชิก
2. แนะนำให้สหกรณ์เพิ่มธุรกิจใหม่ที่สอดคล้องกับความต้องการของสมาชิก
3. แนะนำให้สหกรณ์จัดทำธุรกิจเงินรับฝากจากสมาชิก (หากยังไม่มี)
4. ความคาดหวังให้สหกรณ์ดำเนินธุรกิจ 6 ประเภท</v>
      </c>
    </row>
    <row r="16" spans="1:9" ht="126">
      <c r="A16" s="22"/>
      <c r="B16" s="23"/>
      <c r="C16" s="24">
        <v>1</v>
      </c>
      <c r="D16" s="26" t="s">
        <v>34</v>
      </c>
      <c r="E16" s="22" t="s">
        <v>69</v>
      </c>
      <c r="F16" s="24"/>
      <c r="G16" s="25"/>
      <c r="H16" s="29"/>
      <c r="I16" s="29"/>
    </row>
    <row r="17" spans="1:9" ht="168">
      <c r="A17" s="22"/>
      <c r="B17" s="23"/>
      <c r="C17" s="24">
        <v>3</v>
      </c>
      <c r="D17" s="26" t="s">
        <v>35</v>
      </c>
      <c r="E17" s="22" t="s">
        <v>70</v>
      </c>
      <c r="F17" s="24"/>
      <c r="G17" s="25"/>
      <c r="H17" s="29"/>
      <c r="I17" s="29"/>
    </row>
    <row r="18" spans="1:9">
      <c r="A18" s="22"/>
      <c r="B18" s="23"/>
      <c r="C18" s="24">
        <v>5</v>
      </c>
      <c r="D18" s="26" t="s">
        <v>36</v>
      </c>
      <c r="E18" s="26" t="s">
        <v>63</v>
      </c>
      <c r="F18" s="24"/>
      <c r="G18" s="25"/>
      <c r="H18" s="29"/>
      <c r="I18" s="29"/>
    </row>
    <row r="19" spans="1:9">
      <c r="A19" s="27" t="s">
        <v>6</v>
      </c>
      <c r="B19" s="28">
        <f>แบบประเมิน!C10</f>
        <v>0</v>
      </c>
      <c r="C19" s="28">
        <f t="shared" ref="C19:F19" si="1">SUM(C20:C39)</f>
        <v>30.5</v>
      </c>
      <c r="D19" s="27">
        <f t="shared" si="1"/>
        <v>0</v>
      </c>
      <c r="E19" s="27">
        <f t="shared" si="1"/>
        <v>0</v>
      </c>
      <c r="F19" s="28">
        <f t="shared" si="1"/>
        <v>20</v>
      </c>
      <c r="G19" s="25"/>
      <c r="H19" s="29"/>
      <c r="I19" s="29"/>
    </row>
    <row r="20" spans="1:9" ht="252">
      <c r="A20" s="22" t="s">
        <v>83</v>
      </c>
      <c r="B20" s="23">
        <f>แบบประเมิน!C11</f>
        <v>0</v>
      </c>
      <c r="C20" s="24">
        <v>0</v>
      </c>
      <c r="D20" s="26" t="s">
        <v>37</v>
      </c>
      <c r="E20" s="22" t="s">
        <v>108</v>
      </c>
      <c r="F20" s="24">
        <v>3</v>
      </c>
      <c r="G20" s="25"/>
      <c r="H20" s="30" t="str">
        <f>IF(B20=C20,D20,IF(B20&lt;2,D21,IF(B20&lt;3,D22,IF(B20=C23,D23))))</f>
        <v>ทุนของสหกรณ์ติดลบ/ทุนของสหกรณ์ = 0</v>
      </c>
      <c r="I20" s="30" t="str">
        <f>IF(B20=C20,E20,IF(B20&lt;2,E21,IF(B20&lt;3,E22,IF(B20=C23,E23))))</f>
        <v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0.75 จะอยู่ในเกณฑ์ดี </v>
      </c>
    </row>
    <row r="21" spans="1:9" ht="252">
      <c r="A21" s="22"/>
      <c r="B21" s="23"/>
      <c r="C21" s="24">
        <v>1</v>
      </c>
      <c r="D21" s="26" t="s">
        <v>143</v>
      </c>
      <c r="E21" s="22" t="s">
        <v>162</v>
      </c>
      <c r="F21" s="24"/>
      <c r="G21" s="25"/>
      <c r="H21" s="30"/>
      <c r="I21" s="29"/>
    </row>
    <row r="22" spans="1:9" ht="252">
      <c r="A22" s="22"/>
      <c r="B22" s="23"/>
      <c r="C22" s="24">
        <v>2</v>
      </c>
      <c r="D22" s="22" t="s">
        <v>144</v>
      </c>
      <c r="E22" s="22" t="s">
        <v>162</v>
      </c>
      <c r="F22" s="24"/>
      <c r="G22" s="25"/>
      <c r="H22" s="29"/>
      <c r="I22" s="29"/>
    </row>
    <row r="23" spans="1:9">
      <c r="A23" s="22"/>
      <c r="B23" s="23"/>
      <c r="C23" s="24">
        <v>3</v>
      </c>
      <c r="D23" s="26" t="s">
        <v>145</v>
      </c>
      <c r="E23" s="26" t="s">
        <v>63</v>
      </c>
      <c r="F23" s="24"/>
      <c r="G23" s="25"/>
      <c r="H23" s="29"/>
      <c r="I23" s="29"/>
    </row>
    <row r="24" spans="1:9" ht="147">
      <c r="A24" s="22" t="s">
        <v>84</v>
      </c>
      <c r="B24" s="23">
        <f>แบบประเมิน!C12</f>
        <v>0</v>
      </c>
      <c r="C24" s="24">
        <v>0</v>
      </c>
      <c r="D24" s="26" t="s">
        <v>38</v>
      </c>
      <c r="E24" s="22" t="s">
        <v>71</v>
      </c>
      <c r="F24" s="24">
        <v>2</v>
      </c>
      <c r="G24" s="25"/>
      <c r="H24" s="30" t="str">
        <f>IF(B24=C24,D24,IF(B24&lt;1.5,D25,IF(B24&lt;2,D26,IF(B24=C27,D27))))</f>
        <v xml:space="preserve">ทุนสำรอง = 0 </v>
      </c>
      <c r="I24" s="30" t="str">
        <f>IF(B24=C24,E24,IF(B24&lt;1.5,E25,IF(B24&lt;2,E26,IF(B24=C27,E27))))</f>
        <v>1. แนะนำให้สหกรณ์จัดสรรกำไรสุทธิเป็นทุนสำรองเพิ่มขึ้นและหรือสูงกว่าขั้นต่ำที่กฎหมายกำหนด
2. แนะนำให้สหกรณ์จัดทำแผนธุรกิจ เพิ่มรายได้และลดค่าใช้จ่าย
3. ถ้ามากกว่าร้อยละ 0.20 จะอยู่ในเกณฑ์ดี</v>
      </c>
    </row>
    <row r="25" spans="1:9" ht="147">
      <c r="A25" s="22"/>
      <c r="B25" s="23"/>
      <c r="C25" s="24">
        <v>1</v>
      </c>
      <c r="D25" s="26" t="s">
        <v>146</v>
      </c>
      <c r="E25" s="22" t="s">
        <v>71</v>
      </c>
      <c r="F25" s="24"/>
      <c r="G25" s="25"/>
      <c r="H25" s="29"/>
      <c r="I25" s="29"/>
    </row>
    <row r="26" spans="1:9" ht="147">
      <c r="A26" s="22"/>
      <c r="B26" s="23"/>
      <c r="C26" s="24">
        <v>1.5</v>
      </c>
      <c r="D26" s="22" t="s">
        <v>147</v>
      </c>
      <c r="E26" s="22" t="s">
        <v>71</v>
      </c>
      <c r="F26" s="24"/>
      <c r="G26" s="25"/>
      <c r="H26" s="29"/>
      <c r="I26" s="29"/>
    </row>
    <row r="27" spans="1:9">
      <c r="A27" s="22"/>
      <c r="B27" s="23"/>
      <c r="C27" s="24">
        <v>2</v>
      </c>
      <c r="D27" s="26" t="s">
        <v>148</v>
      </c>
      <c r="E27" s="26" t="s">
        <v>63</v>
      </c>
      <c r="F27" s="24"/>
      <c r="G27" s="25"/>
      <c r="H27" s="29"/>
      <c r="I27" s="29"/>
    </row>
    <row r="28" spans="1:9" ht="294">
      <c r="A28" s="22" t="s">
        <v>85</v>
      </c>
      <c r="B28" s="23">
        <f>แบบประเมิน!C13</f>
        <v>0</v>
      </c>
      <c r="C28" s="24">
        <v>0</v>
      </c>
      <c r="D28" s="26" t="s">
        <v>39</v>
      </c>
      <c r="E28" s="22" t="s">
        <v>109</v>
      </c>
      <c r="F28" s="24">
        <v>4</v>
      </c>
      <c r="G28" s="25"/>
      <c r="H28" s="30" t="str">
        <f>IF(B28=C28,D28,IF(B28&lt;2,D29,IF(B28&lt;4,D30,IF(B28=C31,D31))))</f>
        <v>กำไรขาดทุนจากการดำเนินงาน = 0 หรือติดลบ</v>
      </c>
      <c r="I28" s="30" t="str">
        <f>IF(B28=C28,E28,IF(B28&lt;2,E29,IF(B28&lt;4,E30,IF(B28=C31,E31))))</f>
        <v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
และประกาศ คพช. ที่กำหนด เพื่อก่อให้เกิดรายได้เพิ่มขึ้น
3. ถ้ามากกว่าร้อยละ 3 จะอยู่ในเกณฑ์ดี</v>
      </c>
    </row>
    <row r="29" spans="1:9" ht="273">
      <c r="A29" s="22"/>
      <c r="B29" s="23"/>
      <c r="C29" s="24">
        <v>1</v>
      </c>
      <c r="D29" s="26" t="s">
        <v>149</v>
      </c>
      <c r="E29" s="22" t="s">
        <v>163</v>
      </c>
      <c r="F29" s="24"/>
      <c r="G29" s="25"/>
      <c r="H29" s="29"/>
      <c r="I29" s="29"/>
    </row>
    <row r="30" spans="1:9" ht="273">
      <c r="A30" s="22"/>
      <c r="B30" s="23"/>
      <c r="C30" s="24">
        <v>2</v>
      </c>
      <c r="D30" s="22" t="s">
        <v>150</v>
      </c>
      <c r="E30" s="22" t="s">
        <v>163</v>
      </c>
      <c r="F30" s="24"/>
      <c r="G30" s="25"/>
      <c r="H30" s="29"/>
      <c r="I30" s="29"/>
    </row>
    <row r="31" spans="1:9">
      <c r="A31" s="22"/>
      <c r="B31" s="23"/>
      <c r="C31" s="24">
        <v>4</v>
      </c>
      <c r="D31" s="26" t="s">
        <v>151</v>
      </c>
      <c r="E31" s="26" t="s">
        <v>63</v>
      </c>
      <c r="F31" s="24"/>
      <c r="G31" s="25"/>
      <c r="H31" s="29"/>
      <c r="I31" s="29"/>
    </row>
    <row r="32" spans="1:9" ht="168">
      <c r="A32" s="22" t="s">
        <v>86</v>
      </c>
      <c r="B32" s="23">
        <f>แบบประเมิน!C14</f>
        <v>0</v>
      </c>
      <c r="C32" s="24">
        <v>0</v>
      </c>
      <c r="D32" s="26" t="s">
        <v>40</v>
      </c>
      <c r="E32" s="22" t="s">
        <v>72</v>
      </c>
      <c r="F32" s="24">
        <v>4</v>
      </c>
      <c r="G32" s="25"/>
      <c r="H32" s="30" t="str">
        <f>IF(B32=C32,D32,IF(B32&lt;2,D33,IF(B32&lt;4,D34,IF(B32=C35,D35))))</f>
        <v>กำไร = 0 หรือ กำไรติดลบ</v>
      </c>
      <c r="I32" s="30" t="str">
        <f>IF(B32=C32,E32,IF(B32&lt;2,E33,IF(B32&lt;4,E34,IF(B32=C35,E35))))</f>
        <v>1. แนะนำให้สหกรณ์จัดทำแผนลดค่าใช้จ่าย/ต้นทุน เพื่อให้มีกำไรก่อนหักค่าใช้จ่ายดำเนินงานเพิ่มขึ้น
2. แนะนำให้สหกรณ์ควบคุมค่าใช้จ่ายให้สอดคล้องกับปริมาณธุรกิจและแผนการดำเนินธุรกิจ
3. ถ้าน้อยกว่าร้อยละ 45 จะอยู่ในเกณฑ์ดี</v>
      </c>
    </row>
    <row r="33" spans="1:9" ht="168">
      <c r="A33" s="22"/>
      <c r="B33" s="23"/>
      <c r="C33" s="24">
        <v>1</v>
      </c>
      <c r="D33" s="26" t="s">
        <v>152</v>
      </c>
      <c r="E33" s="22" t="s">
        <v>72</v>
      </c>
      <c r="F33" s="24"/>
      <c r="G33" s="25"/>
      <c r="H33" s="29"/>
      <c r="I33" s="29"/>
    </row>
    <row r="34" spans="1:9" ht="168">
      <c r="A34" s="22"/>
      <c r="B34" s="23"/>
      <c r="C34" s="24">
        <v>2</v>
      </c>
      <c r="D34" s="22" t="s">
        <v>153</v>
      </c>
      <c r="E34" s="22" t="s">
        <v>72</v>
      </c>
      <c r="F34" s="24"/>
      <c r="G34" s="25"/>
      <c r="H34" s="29"/>
      <c r="I34" s="29"/>
    </row>
    <row r="35" spans="1:9">
      <c r="A35" s="22"/>
      <c r="B35" s="23"/>
      <c r="C35" s="24">
        <v>4</v>
      </c>
      <c r="D35" s="26" t="s">
        <v>154</v>
      </c>
      <c r="E35" s="26" t="s">
        <v>63</v>
      </c>
      <c r="F35" s="24"/>
      <c r="G35" s="25"/>
      <c r="H35" s="29"/>
      <c r="I35" s="29"/>
    </row>
    <row r="36" spans="1:9" ht="189">
      <c r="A36" s="22" t="s">
        <v>87</v>
      </c>
      <c r="B36" s="23">
        <f>แบบประเมิน!C15</f>
        <v>0</v>
      </c>
      <c r="C36" s="24">
        <v>1</v>
      </c>
      <c r="D36" s="26" t="s">
        <v>155</v>
      </c>
      <c r="E36" s="22" t="s">
        <v>120</v>
      </c>
      <c r="F36" s="24">
        <v>3</v>
      </c>
      <c r="G36" s="25"/>
      <c r="H36" s="30" t="str">
        <f>IF(B36&lt;1,D36,IF(B36&lt;2,D37,IF(B36&lt;3,D38,IF(B36&lt;=7,D38))))</f>
        <v xml:space="preserve">น้อยกว่าร้อยละ 0.75 ควรปรับปรุง </v>
      </c>
      <c r="I36" s="30" t="str">
        <f>IF(B36&lt;1,E36,IF(B36&lt;2,E37,IF(B36&lt;3,E38,IF(B36&lt;=7,E38))))</f>
        <v xml:space="preserve">1. แนะนำให้สหกรณ์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แนะนำให้สหกรณ์ลงทุนอย่างเหมาะสมได้ผลตอบแทนสูง
3. ถ้ามากกว่าร้อยละ 1.75 จะอยู่ในเกณฑ์ดี
</v>
      </c>
    </row>
    <row r="37" spans="1:9" ht="189">
      <c r="A37" s="22"/>
      <c r="B37" s="23"/>
      <c r="C37" s="24">
        <v>2</v>
      </c>
      <c r="D37" s="22" t="s">
        <v>144</v>
      </c>
      <c r="E37" s="22" t="s">
        <v>120</v>
      </c>
      <c r="F37" s="24"/>
      <c r="G37" s="25"/>
      <c r="H37" s="29"/>
      <c r="I37" s="29"/>
    </row>
    <row r="38" spans="1:9">
      <c r="A38" s="22"/>
      <c r="B38" s="23"/>
      <c r="C38" s="24">
        <v>3</v>
      </c>
      <c r="D38" s="26" t="s">
        <v>156</v>
      </c>
      <c r="E38" s="26" t="s">
        <v>63</v>
      </c>
      <c r="F38" s="24"/>
      <c r="G38" s="25"/>
      <c r="H38" s="29"/>
      <c r="I38" s="29"/>
    </row>
    <row r="39" spans="1:9" ht="24.75" customHeight="1">
      <c r="A39" s="22" t="s">
        <v>88</v>
      </c>
      <c r="B39" s="23">
        <f>แบบประเมิน!C16</f>
        <v>0</v>
      </c>
      <c r="C39" s="24">
        <v>0</v>
      </c>
      <c r="D39" s="26" t="s">
        <v>98</v>
      </c>
      <c r="E39" s="22" t="s">
        <v>98</v>
      </c>
      <c r="F39" s="24">
        <v>4</v>
      </c>
      <c r="G39" s="25"/>
      <c r="H39" s="30" t="str">
        <f>IF(B39=C39,D39,IF(B39&lt;2,D40,IF(B39&lt;4,D41,IF(B39=C42,D42))))</f>
        <v>ไม่มีธุรกิจ</v>
      </c>
      <c r="I39" s="30" t="str">
        <f>IF(B39=C39,E39,IF(B39&lt;2,E40,IF(B39&lt;4,E41,IF(B39=C42,E42))))</f>
        <v>ไม่มีธุรกิจ</v>
      </c>
    </row>
    <row r="40" spans="1:9" ht="126">
      <c r="A40" s="22"/>
      <c r="B40" s="23"/>
      <c r="C40" s="24">
        <v>1</v>
      </c>
      <c r="D40" s="26" t="s">
        <v>157</v>
      </c>
      <c r="E40" s="22" t="s">
        <v>73</v>
      </c>
      <c r="F40" s="24"/>
      <c r="G40" s="25"/>
      <c r="H40" s="29"/>
      <c r="I40" s="29"/>
    </row>
    <row r="41" spans="1:9" ht="126">
      <c r="A41" s="22"/>
      <c r="B41" s="23"/>
      <c r="C41" s="24">
        <v>2</v>
      </c>
      <c r="D41" s="26" t="s">
        <v>158</v>
      </c>
      <c r="E41" s="22" t="s">
        <v>73</v>
      </c>
      <c r="F41" s="24"/>
      <c r="G41" s="25"/>
      <c r="H41" s="29"/>
      <c r="I41" s="29"/>
    </row>
    <row r="42" spans="1:9">
      <c r="A42" s="22"/>
      <c r="B42" s="23"/>
      <c r="C42" s="24">
        <v>4</v>
      </c>
      <c r="D42" s="26" t="s">
        <v>159</v>
      </c>
      <c r="E42" s="26" t="s">
        <v>63</v>
      </c>
      <c r="F42" s="24"/>
      <c r="G42" s="25"/>
      <c r="H42" s="29"/>
      <c r="I42" s="29"/>
    </row>
    <row r="43" spans="1:9" ht="25.5" customHeight="1">
      <c r="A43" s="27" t="s">
        <v>13</v>
      </c>
      <c r="B43" s="28">
        <f>แบบประเมิน!C17</f>
        <v>0</v>
      </c>
      <c r="C43" s="28">
        <f t="shared" ref="C43:F43" si="2">SUM(C44:C62)</f>
        <v>36</v>
      </c>
      <c r="D43" s="27">
        <f t="shared" si="2"/>
        <v>0</v>
      </c>
      <c r="E43" s="27">
        <f t="shared" si="2"/>
        <v>0</v>
      </c>
      <c r="F43" s="28">
        <f t="shared" si="2"/>
        <v>20</v>
      </c>
      <c r="G43" s="25"/>
      <c r="H43" s="29"/>
      <c r="I43" s="29"/>
    </row>
    <row r="44" spans="1:9" ht="63">
      <c r="A44" s="22" t="s">
        <v>89</v>
      </c>
      <c r="B44" s="23">
        <f>แบบประเมิน!C18</f>
        <v>0</v>
      </c>
      <c r="C44" s="24">
        <v>0</v>
      </c>
      <c r="D44" s="26" t="s">
        <v>41</v>
      </c>
      <c r="E44" s="22" t="s">
        <v>74</v>
      </c>
      <c r="F44" s="24">
        <v>4</v>
      </c>
      <c r="G44" s="25"/>
      <c r="H44" s="29" t="str">
        <f>IF(B44=C44,D44,IF(B44=C45,D45,IF(B44=C46,D46)))</f>
        <v>ไม่ได้ใช้งาน</v>
      </c>
      <c r="I44" s="30" t="str">
        <f>IF(B44=C44,E44,IF(B44=C45,E45,IF(B44=C46,E46)))</f>
        <v>แนะนำให้สหกรณ์ใช้โปรแกรมระบบบัญชีสหกรณ์ในการจัดทำบัญชีในทุกธุรกิจที่สหกรณ์ดำเนินงาน</v>
      </c>
    </row>
    <row r="45" spans="1:9" ht="63">
      <c r="A45" s="22"/>
      <c r="B45" s="23"/>
      <c r="C45" s="24">
        <v>2</v>
      </c>
      <c r="D45" s="26" t="s">
        <v>42</v>
      </c>
      <c r="E45" s="22" t="s">
        <v>74</v>
      </c>
      <c r="F45" s="24"/>
      <c r="G45" s="25"/>
      <c r="H45" s="29"/>
      <c r="I45" s="29"/>
    </row>
    <row r="46" spans="1:9">
      <c r="A46" s="22"/>
      <c r="B46" s="23"/>
      <c r="C46" s="24">
        <v>4</v>
      </c>
      <c r="D46" s="26" t="s">
        <v>43</v>
      </c>
      <c r="E46" s="26" t="s">
        <v>63</v>
      </c>
      <c r="F46" s="24"/>
      <c r="G46" s="25"/>
      <c r="H46" s="29"/>
      <c r="I46" s="29"/>
    </row>
    <row r="47" spans="1:9" ht="42" customHeight="1">
      <c r="A47" s="22" t="s">
        <v>90</v>
      </c>
      <c r="B47" s="23">
        <f>แบบประเมิน!C19</f>
        <v>0</v>
      </c>
      <c r="C47" s="24">
        <v>0</v>
      </c>
      <c r="D47" s="26" t="s">
        <v>44</v>
      </c>
      <c r="E47" s="22" t="s">
        <v>118</v>
      </c>
      <c r="F47" s="24">
        <v>4</v>
      </c>
      <c r="G47" s="25"/>
      <c r="H47" s="30" t="str">
        <f>IF(B47=C47,D47,IF(B47&lt;2,D48,IF(B47&lt;3,D49,IF(B47&lt;4,D50,IF(B47=4,D51)))))</f>
        <v>ไม่มีระดับการควบคุมภายใน/ไม่มีการควบคุมในเรื่องนั้น ๆ</v>
      </c>
      <c r="I47" s="30" t="str">
        <f>IF(B47=C47,E47,IF(B47&lt;2,E48,IF(B47&lt;3,E49,IF(B47&lt;4,E50,IF(B47=4,E51)))))</f>
        <v>1. แนะนำให้สหกรณ์จัดให้มีการควบคุมภายในเรื่องสภาพแวดล้อมการควบคุม
2.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แนะนำให้สหกรณ์ประมินตนเองตามแบบ RQ 2-3 ก่อนปิดบัญชีประจำปี</v>
      </c>
    </row>
    <row r="48" spans="1:9" ht="231">
      <c r="A48" s="22"/>
      <c r="B48" s="23"/>
      <c r="C48" s="24">
        <v>1</v>
      </c>
      <c r="D48" s="26" t="s">
        <v>45</v>
      </c>
      <c r="E48" s="22" t="s">
        <v>119</v>
      </c>
      <c r="F48" s="24"/>
      <c r="G48" s="25"/>
      <c r="H48" s="29"/>
      <c r="I48" s="29"/>
    </row>
    <row r="49" spans="1:9" ht="231">
      <c r="A49" s="22"/>
      <c r="B49" s="23"/>
      <c r="C49" s="24">
        <v>2</v>
      </c>
      <c r="D49" s="26" t="s">
        <v>46</v>
      </c>
      <c r="E49" s="22" t="s">
        <v>119</v>
      </c>
      <c r="F49" s="24"/>
      <c r="G49" s="25"/>
      <c r="H49" s="29"/>
      <c r="I49" s="29"/>
    </row>
    <row r="50" spans="1:9" ht="231">
      <c r="A50" s="22"/>
      <c r="B50" s="23"/>
      <c r="C50" s="24">
        <v>3</v>
      </c>
      <c r="D50" s="26" t="s">
        <v>75</v>
      </c>
      <c r="E50" s="22" t="s">
        <v>119</v>
      </c>
      <c r="F50" s="24"/>
      <c r="G50" s="25"/>
      <c r="H50" s="29"/>
      <c r="I50" s="29"/>
    </row>
    <row r="51" spans="1:9">
      <c r="A51" s="22"/>
      <c r="B51" s="23"/>
      <c r="C51" s="24">
        <v>4</v>
      </c>
      <c r="D51" s="26" t="s">
        <v>169</v>
      </c>
      <c r="E51" s="22" t="s">
        <v>63</v>
      </c>
      <c r="F51" s="24"/>
      <c r="G51" s="25"/>
      <c r="H51" s="29"/>
      <c r="I51" s="29"/>
    </row>
    <row r="52" spans="1:9" ht="252">
      <c r="A52" s="22" t="s">
        <v>91</v>
      </c>
      <c r="B52" s="23">
        <f>แบบประเมิน!C20</f>
        <v>0</v>
      </c>
      <c r="C52" s="24">
        <v>0</v>
      </c>
      <c r="D52" s="26" t="s">
        <v>44</v>
      </c>
      <c r="E52" s="22" t="s">
        <v>115</v>
      </c>
      <c r="F52" s="24">
        <v>4</v>
      </c>
      <c r="G52" s="25"/>
      <c r="H52" s="30" t="str">
        <f>IF(B52=C52,D52,IF(B52&lt;2,D53,IF(B52&lt;3,D54,IF(B52&lt;4,D55,IF(B52=4,D56)))))</f>
        <v>ไม่มีระดับการควบคุมภายใน/ไม่มีการควบคุมในเรื่องนั้น ๆ</v>
      </c>
      <c r="I52" s="30" t="str">
        <f>IF(B52=C52,E52,IF(B52&lt;2,E53,IF(B52&lt;3,E54,IF(B52&lt;4,E55,IF(B52=4,E56)))))</f>
        <v>1. แนะนำให้สหกรณ์จัดให้มีการควบคุมภายในเรื่องความเสี่ยงและกิจกรรมควบคุม
2.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แนะนำให้สหกรณ์ประมินตนเองตามแบบ RQ 2-3 ก่อนปิดบัญชีประจำปี</v>
      </c>
    </row>
    <row r="53" spans="1:9" ht="189">
      <c r="A53" s="22"/>
      <c r="B53" s="23"/>
      <c r="C53" s="24">
        <v>1</v>
      </c>
      <c r="D53" s="26" t="s">
        <v>45</v>
      </c>
      <c r="E53" s="22" t="s">
        <v>110</v>
      </c>
      <c r="F53" s="24"/>
      <c r="G53" s="25"/>
      <c r="H53" s="29"/>
      <c r="I53" s="29"/>
    </row>
    <row r="54" spans="1:9" ht="189">
      <c r="A54" s="22"/>
      <c r="B54" s="23"/>
      <c r="C54" s="24">
        <v>2</v>
      </c>
      <c r="D54" s="26" t="s">
        <v>46</v>
      </c>
      <c r="E54" s="22" t="s">
        <v>110</v>
      </c>
      <c r="F54" s="24"/>
      <c r="G54" s="25"/>
      <c r="H54" s="29"/>
      <c r="I54" s="29"/>
    </row>
    <row r="55" spans="1:9" ht="189">
      <c r="A55" s="22"/>
      <c r="B55" s="23"/>
      <c r="C55" s="24">
        <v>3</v>
      </c>
      <c r="D55" s="26" t="s">
        <v>75</v>
      </c>
      <c r="E55" s="22" t="s">
        <v>110</v>
      </c>
      <c r="F55" s="24"/>
      <c r="G55" s="25"/>
      <c r="H55" s="29"/>
      <c r="I55" s="29"/>
    </row>
    <row r="56" spans="1:9">
      <c r="A56" s="22"/>
      <c r="B56" s="23"/>
      <c r="C56" s="24">
        <v>4</v>
      </c>
      <c r="D56" s="26" t="s">
        <v>169</v>
      </c>
      <c r="E56" s="22" t="s">
        <v>170</v>
      </c>
      <c r="F56" s="24"/>
      <c r="G56" s="25"/>
      <c r="H56" s="29"/>
      <c r="I56" s="29"/>
    </row>
    <row r="57" spans="1:9" ht="210">
      <c r="A57" s="22" t="s">
        <v>92</v>
      </c>
      <c r="B57" s="23">
        <f>แบบประเมิน!C21</f>
        <v>0</v>
      </c>
      <c r="C57" s="24">
        <v>0</v>
      </c>
      <c r="D57" s="26" t="s">
        <v>44</v>
      </c>
      <c r="E57" s="22" t="s">
        <v>112</v>
      </c>
      <c r="F57" s="24">
        <v>4</v>
      </c>
      <c r="G57" s="25"/>
      <c r="H57" s="30" t="str">
        <f>IF(B57=C57,D57,IF(B57&lt;2,D58,IF(B57&lt;3,D59,IF(B57&lt;4,D60,IF(B57=4,D61)))))</f>
        <v>ไม่มีระดับการควบคุมภายใน/ไม่มีการควบคุมในเรื่องนั้น ๆ</v>
      </c>
      <c r="I57" s="30" t="str">
        <f>IF(B57=C57,E57,IF(B57&lt;2,E58,IF(B57&lt;3,E59,IF(B57&lt;4,E60,IF(B57=4,E61)))))</f>
        <v>1. แนะนำให้สหกรณ์จัดให้มีการควบคุมภายในเรื่องระบบข้อมูลสารสนเทศและการสื่อสาร
2.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แนะนำให้สหกรณ์ประมินตนเองตามแบบ RQ 2-3 ก่อนปิดบัญชีประจำปี</v>
      </c>
    </row>
    <row r="58" spans="1:9" ht="147">
      <c r="A58" s="22"/>
      <c r="B58" s="23"/>
      <c r="C58" s="24">
        <v>1</v>
      </c>
      <c r="D58" s="26" t="s">
        <v>45</v>
      </c>
      <c r="E58" s="22" t="s">
        <v>111</v>
      </c>
      <c r="F58" s="24"/>
      <c r="G58" s="25"/>
      <c r="H58" s="29"/>
      <c r="I58" s="29"/>
    </row>
    <row r="59" spans="1:9" ht="147">
      <c r="A59" s="22"/>
      <c r="B59" s="23"/>
      <c r="C59" s="24">
        <v>2</v>
      </c>
      <c r="D59" s="26" t="s">
        <v>46</v>
      </c>
      <c r="E59" s="22" t="s">
        <v>111</v>
      </c>
      <c r="F59" s="24"/>
      <c r="G59" s="25"/>
      <c r="H59" s="29"/>
      <c r="I59" s="29"/>
    </row>
    <row r="60" spans="1:9" ht="147">
      <c r="A60" s="22"/>
      <c r="B60" s="23"/>
      <c r="C60" s="24">
        <v>3</v>
      </c>
      <c r="D60" s="26" t="s">
        <v>75</v>
      </c>
      <c r="E60" s="22" t="s">
        <v>111</v>
      </c>
      <c r="F60" s="24"/>
      <c r="G60" s="25"/>
      <c r="H60" s="29"/>
      <c r="I60" s="29"/>
    </row>
    <row r="61" spans="1:9">
      <c r="A61" s="22"/>
      <c r="B61" s="23"/>
      <c r="C61" s="24">
        <v>4</v>
      </c>
      <c r="D61" s="26" t="s">
        <v>169</v>
      </c>
      <c r="E61" s="22" t="s">
        <v>63</v>
      </c>
      <c r="F61" s="24"/>
      <c r="G61" s="25"/>
      <c r="H61" s="29"/>
      <c r="I61" s="29"/>
    </row>
    <row r="62" spans="1:9" ht="42" customHeight="1">
      <c r="A62" s="22" t="s">
        <v>93</v>
      </c>
      <c r="B62" s="23">
        <f>แบบประเมิน!C22</f>
        <v>0</v>
      </c>
      <c r="C62" s="24">
        <v>0</v>
      </c>
      <c r="D62" s="26" t="s">
        <v>44</v>
      </c>
      <c r="E62" s="22" t="s">
        <v>113</v>
      </c>
      <c r="F62" s="24">
        <v>4</v>
      </c>
      <c r="G62" s="25"/>
      <c r="H62" s="30" t="str">
        <f>IF(B62=C62,D62,IF(B62&lt;2,D63,IF(B62&lt;3,D64,IF(B62&lt;4,D65,IF(B62=4,D66)))))</f>
        <v>ไม่มีระดับการควบคุมภายใน/ไม่มีการควบคุมในเรื่องนั้น ๆ</v>
      </c>
      <c r="I62" s="30" t="str">
        <f>IF(B62=C62,E62,IF(B62&lt;2,E63,IF(B62&lt;3,E64,IF(B62&lt;4,E65,IF(B62=4,E66)))))</f>
        <v>1. แนะนำให้สหกรณ์จัดให้มีการควบคุมภายในเรื่องระบบการติดตามและประเมินผล
2.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แนะนำให้สหกรณ์ประมินตนเองตามแบบ RQ 2-3 ก่อนปิดบัญชีประจำปี</v>
      </c>
    </row>
    <row r="63" spans="1:9" ht="294">
      <c r="A63" s="22"/>
      <c r="B63" s="23"/>
      <c r="C63" s="24">
        <v>1</v>
      </c>
      <c r="D63" s="26" t="s">
        <v>45</v>
      </c>
      <c r="E63" s="22" t="s">
        <v>114</v>
      </c>
      <c r="F63" s="24"/>
      <c r="G63" s="25"/>
      <c r="H63" s="29"/>
      <c r="I63" s="29"/>
    </row>
    <row r="64" spans="1:9" ht="294">
      <c r="A64" s="22"/>
      <c r="B64" s="23"/>
      <c r="C64" s="24">
        <v>2</v>
      </c>
      <c r="D64" s="26" t="s">
        <v>46</v>
      </c>
      <c r="E64" s="22" t="s">
        <v>114</v>
      </c>
      <c r="F64" s="24"/>
      <c r="G64" s="25"/>
      <c r="H64" s="29"/>
      <c r="I64" s="29"/>
    </row>
    <row r="65" spans="1:9" ht="294">
      <c r="A65" s="22"/>
      <c r="B65" s="23"/>
      <c r="C65" s="24">
        <v>3</v>
      </c>
      <c r="D65" s="26" t="s">
        <v>75</v>
      </c>
      <c r="E65" s="22" t="s">
        <v>114</v>
      </c>
      <c r="F65" s="24"/>
      <c r="G65" s="25"/>
      <c r="H65" s="29"/>
      <c r="I65" s="29"/>
    </row>
    <row r="66" spans="1:9">
      <c r="A66" s="22"/>
      <c r="B66" s="23"/>
      <c r="C66" s="24">
        <v>4</v>
      </c>
      <c r="D66" s="26" t="s">
        <v>169</v>
      </c>
      <c r="E66" s="22" t="s">
        <v>63</v>
      </c>
      <c r="F66" s="24"/>
      <c r="G66" s="25"/>
      <c r="H66" s="29"/>
      <c r="I66" s="29"/>
    </row>
    <row r="67" spans="1:9" ht="37.5" customHeight="1">
      <c r="A67" s="22" t="s">
        <v>99</v>
      </c>
      <c r="B67" s="23">
        <f>แบบประเมิน!C23</f>
        <v>0</v>
      </c>
      <c r="C67" s="24">
        <v>0</v>
      </c>
      <c r="D67" s="26" t="s">
        <v>161</v>
      </c>
      <c r="E67" s="22" t="s">
        <v>160</v>
      </c>
      <c r="F67" s="24">
        <v>16</v>
      </c>
      <c r="G67" s="25"/>
      <c r="H67" s="30" t="str">
        <f>IF(B67=C67,D67,IF(B67&lt;8,D68,IF(B67&lt;12,D69,IF(B67&lt;16,D70,IF(B67=16,D71)))))</f>
        <v>ไม่ได้ประเมินแบบภาพรวม</v>
      </c>
      <c r="I67" s="30" t="str">
        <f>IF(B67=C67,E67,IF(B67&lt;8,E68,IF(B67&lt;12,E69,IF(B67&lt;16,E70,IF(B67=16,E71)))))</f>
        <v>-</v>
      </c>
    </row>
    <row r="68" spans="1:9" ht="189">
      <c r="A68" s="22"/>
      <c r="B68" s="23"/>
      <c r="C68" s="24">
        <v>4</v>
      </c>
      <c r="D68" s="26" t="s">
        <v>45</v>
      </c>
      <c r="E68" s="22" t="s">
        <v>116</v>
      </c>
      <c r="F68" s="24"/>
      <c r="G68" s="25"/>
      <c r="H68" s="29"/>
      <c r="I68" s="29"/>
    </row>
    <row r="69" spans="1:9" ht="189">
      <c r="A69" s="22"/>
      <c r="B69" s="23"/>
      <c r="C69" s="24">
        <v>8</v>
      </c>
      <c r="D69" s="26" t="s">
        <v>46</v>
      </c>
      <c r="E69" s="22" t="s">
        <v>116</v>
      </c>
      <c r="F69" s="24"/>
      <c r="G69" s="25"/>
      <c r="H69" s="29"/>
      <c r="I69" s="29"/>
    </row>
    <row r="70" spans="1:9" ht="189">
      <c r="A70" s="22"/>
      <c r="B70" s="23"/>
      <c r="C70" s="24">
        <v>12</v>
      </c>
      <c r="D70" s="26" t="s">
        <v>75</v>
      </c>
      <c r="E70" s="22" t="s">
        <v>116</v>
      </c>
      <c r="F70" s="24"/>
      <c r="G70" s="25"/>
      <c r="H70" s="29"/>
      <c r="I70" s="29"/>
    </row>
    <row r="71" spans="1:9" ht="189">
      <c r="A71" s="22"/>
      <c r="B71" s="23"/>
      <c r="C71" s="24">
        <v>16</v>
      </c>
      <c r="D71" s="26" t="s">
        <v>169</v>
      </c>
      <c r="E71" s="22" t="s">
        <v>116</v>
      </c>
      <c r="F71" s="24"/>
      <c r="G71" s="25"/>
      <c r="H71" s="29"/>
      <c r="I71" s="29"/>
    </row>
    <row r="72" spans="1:9" ht="25.5" customHeight="1">
      <c r="A72" s="27" t="s">
        <v>103</v>
      </c>
      <c r="B72" s="28">
        <f>แบบประเมิน!C24</f>
        <v>0</v>
      </c>
      <c r="C72" s="28">
        <f t="shared" ref="C72:F72" si="3">SUM(C73:C86)</f>
        <v>51</v>
      </c>
      <c r="D72" s="27">
        <f t="shared" si="3"/>
        <v>0</v>
      </c>
      <c r="E72" s="27">
        <f t="shared" si="3"/>
        <v>0</v>
      </c>
      <c r="F72" s="28">
        <f t="shared" si="3"/>
        <v>30</v>
      </c>
      <c r="G72" s="25"/>
      <c r="H72" s="29"/>
      <c r="I72" s="29"/>
    </row>
    <row r="73" spans="1:9" ht="48" customHeight="1">
      <c r="A73" s="22" t="s">
        <v>102</v>
      </c>
      <c r="B73" s="23">
        <f>แบบประเมิน!C25</f>
        <v>0</v>
      </c>
      <c r="C73" s="24">
        <v>0</v>
      </c>
      <c r="D73" s="26" t="s">
        <v>47</v>
      </c>
      <c r="E73" s="22" t="s">
        <v>76</v>
      </c>
      <c r="F73" s="24">
        <v>15</v>
      </c>
      <c r="G73" s="25"/>
      <c r="H73" s="30" t="str">
        <f>IF(B73=C73,D73,IF(B73=C74,D74,IF(B73=C75,D75,IF(B73=C76,D76))))</f>
        <v>ตรวจพบข้อบกพร่อง/ยังไม่เริ่มดำเนินการแก้ไข</v>
      </c>
      <c r="I73" s="30" t="str">
        <f>IF(B73=C73,E73,IF(B73=C74,E74,IF(B73=C75,E75,IF(B73=C76,E76))))</f>
        <v>1. แนะนำให้สหกรณ์ดำเนินการแก้ไขข้อบกพร่องโดยเร็ว
2. แนะนำให้สหกรณ์จัดหาผู้รับผิดชอบ
3. เป้าหมายคือต้องไม่มีข้อบกพร่องหรือแก้ไขแล้วเสร็จสมบูรณ์ทุกกรณี</v>
      </c>
    </row>
    <row r="74" spans="1:9" ht="126">
      <c r="A74" s="22"/>
      <c r="B74" s="23"/>
      <c r="C74" s="24">
        <v>5</v>
      </c>
      <c r="D74" s="26" t="s">
        <v>48</v>
      </c>
      <c r="E74" s="22" t="s">
        <v>76</v>
      </c>
      <c r="F74" s="24"/>
      <c r="G74" s="25"/>
      <c r="H74" s="29"/>
      <c r="I74" s="29"/>
    </row>
    <row r="75" spans="1:9" ht="84">
      <c r="A75" s="22"/>
      <c r="B75" s="23"/>
      <c r="C75" s="24">
        <v>10</v>
      </c>
      <c r="D75" s="26" t="s">
        <v>49</v>
      </c>
      <c r="E75" s="22" t="s">
        <v>77</v>
      </c>
      <c r="F75" s="24"/>
      <c r="G75" s="25"/>
      <c r="H75" s="29"/>
      <c r="I75" s="29"/>
    </row>
    <row r="76" spans="1:9">
      <c r="A76" s="22"/>
      <c r="B76" s="23"/>
      <c r="C76" s="24">
        <v>15</v>
      </c>
      <c r="D76" s="26" t="s">
        <v>50</v>
      </c>
      <c r="E76" s="26" t="s">
        <v>63</v>
      </c>
      <c r="F76" s="24"/>
      <c r="G76" s="25"/>
      <c r="H76" s="29"/>
      <c r="I76" s="29"/>
    </row>
    <row r="77" spans="1:9" ht="126">
      <c r="A77" s="22" t="s">
        <v>94</v>
      </c>
      <c r="B77" s="23">
        <f>แบบประเมิน!C26</f>
        <v>0</v>
      </c>
      <c r="C77" s="24">
        <v>0</v>
      </c>
      <c r="D77" s="26" t="s">
        <v>51</v>
      </c>
      <c r="E77" s="22" t="s">
        <v>117</v>
      </c>
      <c r="F77" s="24">
        <v>5</v>
      </c>
      <c r="G77" s="25"/>
      <c r="H77" s="30" t="str">
        <f>IF(B77=C77,D77,IF(B77=C78,D78,IF(B77=C79,D79,IF(B77=C80,D80))))</f>
        <v>ขาดทุนทั้งสองปี</v>
      </c>
      <c r="I77" s="30" t="str">
        <f>IF(B77=C77,E77,IF(B77=C78,E78,IF(B77=C79,E79,IF(B77=C80,E80))))</f>
        <v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เพื่อเปรียบเทียบกับแผนงานประจำปีของสหกรณ์</v>
      </c>
    </row>
    <row r="78" spans="1:9" ht="126">
      <c r="A78" s="22"/>
      <c r="B78" s="23"/>
      <c r="C78" s="24">
        <v>1</v>
      </c>
      <c r="D78" s="26" t="s">
        <v>52</v>
      </c>
      <c r="E78" s="22" t="s">
        <v>78</v>
      </c>
      <c r="F78" s="24"/>
      <c r="G78" s="25"/>
      <c r="H78" s="29"/>
      <c r="I78" s="29"/>
    </row>
    <row r="79" spans="1:9" ht="126">
      <c r="A79" s="22"/>
      <c r="B79" s="23"/>
      <c r="C79" s="24">
        <v>3</v>
      </c>
      <c r="D79" s="26" t="s">
        <v>53</v>
      </c>
      <c r="E79" s="22" t="s">
        <v>78</v>
      </c>
      <c r="F79" s="24"/>
      <c r="G79" s="25"/>
      <c r="H79" s="29"/>
      <c r="I79" s="29"/>
    </row>
    <row r="80" spans="1:9">
      <c r="A80" s="22"/>
      <c r="B80" s="23"/>
      <c r="C80" s="24">
        <v>5</v>
      </c>
      <c r="D80" s="26" t="s">
        <v>54</v>
      </c>
      <c r="E80" s="26" t="s">
        <v>63</v>
      </c>
      <c r="F80" s="24"/>
      <c r="G80" s="25"/>
      <c r="H80" s="29"/>
      <c r="I80" s="29"/>
    </row>
    <row r="81" spans="1:9" ht="147">
      <c r="A81" s="22" t="s">
        <v>95</v>
      </c>
      <c r="B81" s="23">
        <f>แบบประเมิน!C27</f>
        <v>0</v>
      </c>
      <c r="C81" s="24">
        <v>0</v>
      </c>
      <c r="D81" s="26" t="s">
        <v>171</v>
      </c>
      <c r="E81" s="22" t="s">
        <v>168</v>
      </c>
      <c r="F81" s="24">
        <v>5</v>
      </c>
      <c r="G81" s="25"/>
      <c r="H81" s="30" t="str">
        <f>IF(B81=C81,D81,IF(B81=C82,D82,IF(B81=C83,D83,IF(B81=C84,D84,IF(B81=C85,D85)))))</f>
        <v>ส่งงบเกิน 90 วัน ประชุมใหญ่เกิน 150 วัน หรือประชุมใหญ่โดยไม่มีงบการเงิน</v>
      </c>
      <c r="I81" s="30" t="str">
        <f>IF(B81=C81,E81,IF(B81=C82,E82,IF(B81=C83,E83,IF(B81=C84,E84,IF(B81=C85,E85)))))</f>
        <v>1. บันทึกรายการบัญชีขั้นต้นและบัญชีแยกประเภทให้เป็นปัจจุบัน
2. จัดทำงบการเงินประจำปีส่งให้ผู้สอบบัญชีรับตรวจภายใน 30 วัน
3. นำเสนองบการเงินที่ผ่านการตรวจสอบเสนอต่อที่ประชุมใหญ่สามัญประจำปีภายใน 150 วัน</v>
      </c>
    </row>
    <row r="82" spans="1:9" ht="147">
      <c r="A82" s="22"/>
      <c r="B82" s="23"/>
      <c r="C82" s="24">
        <v>1</v>
      </c>
      <c r="D82" s="26" t="s">
        <v>55</v>
      </c>
      <c r="E82" s="22" t="s">
        <v>168</v>
      </c>
      <c r="F82" s="24"/>
      <c r="G82" s="25"/>
      <c r="H82" s="29"/>
      <c r="I82" s="29"/>
    </row>
    <row r="83" spans="1:9" ht="147">
      <c r="A83" s="22"/>
      <c r="B83" s="23"/>
      <c r="C83" s="24">
        <v>2</v>
      </c>
      <c r="D83" s="26" t="s">
        <v>56</v>
      </c>
      <c r="E83" s="22" t="s">
        <v>168</v>
      </c>
      <c r="F83" s="24"/>
      <c r="G83" s="25"/>
      <c r="H83" s="29"/>
      <c r="I83" s="29"/>
    </row>
    <row r="84" spans="1:9" ht="147">
      <c r="A84" s="22"/>
      <c r="B84" s="23"/>
      <c r="C84" s="24">
        <v>4</v>
      </c>
      <c r="D84" s="26" t="s">
        <v>57</v>
      </c>
      <c r="E84" s="22" t="s">
        <v>168</v>
      </c>
      <c r="F84" s="24"/>
      <c r="G84" s="25"/>
      <c r="H84" s="29"/>
      <c r="I84" s="29"/>
    </row>
    <row r="85" spans="1:9">
      <c r="A85" s="22"/>
      <c r="B85" s="23"/>
      <c r="C85" s="24">
        <v>5</v>
      </c>
      <c r="D85" s="26" t="s">
        <v>58</v>
      </c>
      <c r="E85" s="26" t="s">
        <v>63</v>
      </c>
      <c r="F85" s="24"/>
      <c r="G85" s="25"/>
      <c r="H85" s="29"/>
      <c r="I85" s="29"/>
    </row>
    <row r="86" spans="1:9" ht="63">
      <c r="A86" s="22" t="s">
        <v>96</v>
      </c>
      <c r="B86" s="23">
        <f>แบบประเมิน!C28</f>
        <v>0</v>
      </c>
      <c r="C86" s="24">
        <v>0</v>
      </c>
      <c r="D86" s="26" t="s">
        <v>59</v>
      </c>
      <c r="E86" s="22" t="s">
        <v>79</v>
      </c>
      <c r="F86" s="24">
        <v>5</v>
      </c>
      <c r="G86" s="25"/>
      <c r="H86" s="30" t="str">
        <f>IF(B86=C86,D86,IF(B86=C87,D87,IF(B86=C88,D88,IF(B86=C89,D89))))</f>
        <v>ไม่มีคำสั่งมอบหมายหรือมอบหมายไม่ชัดเจน</v>
      </c>
      <c r="I86" s="30" t="str">
        <f>IF(B86=C86,E86,IF(B86=C87,E87,IF(B86=C88,E88,IF(B86=C89,E89))))</f>
        <v>แนะนำให้สหกรณ์จัดจ้างเจ้าหน้าที่ปฏิบัติงานประจำรับผิดชอบดำเนินงานและธุรกิจของสหกรณ์</v>
      </c>
    </row>
    <row r="87" spans="1:9" ht="63" hidden="1">
      <c r="A87" s="22"/>
      <c r="B87" s="23"/>
      <c r="C87" s="24">
        <v>2</v>
      </c>
      <c r="D87" s="29" t="s">
        <v>60</v>
      </c>
      <c r="E87" s="30" t="s">
        <v>79</v>
      </c>
      <c r="F87" s="31"/>
      <c r="G87" s="25"/>
      <c r="H87" s="25"/>
      <c r="I87" s="25"/>
    </row>
    <row r="88" spans="1:9" ht="63" hidden="1">
      <c r="A88" s="22"/>
      <c r="B88" s="23"/>
      <c r="C88" s="24">
        <v>3</v>
      </c>
      <c r="D88" s="29" t="s">
        <v>61</v>
      </c>
      <c r="E88" s="30" t="s">
        <v>79</v>
      </c>
      <c r="F88" s="31"/>
      <c r="G88" s="25"/>
      <c r="H88" s="25"/>
      <c r="I88" s="25"/>
    </row>
    <row r="89" spans="1:9" hidden="1">
      <c r="A89" s="22"/>
      <c r="B89" s="23"/>
      <c r="C89" s="24">
        <v>5</v>
      </c>
      <c r="D89" s="29" t="s">
        <v>62</v>
      </c>
      <c r="E89" s="30" t="s">
        <v>63</v>
      </c>
      <c r="F89" s="31"/>
      <c r="G89" s="25"/>
      <c r="H89" s="25"/>
      <c r="I89" s="25"/>
    </row>
  </sheetData>
  <sheetProtection password="CC0F" sheet="1" objects="1" scenarios="1"/>
  <mergeCells count="2"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28"/>
  <sheetViews>
    <sheetView showGridLines="0" workbookViewId="0">
      <selection activeCell="F8" sqref="F8"/>
    </sheetView>
  </sheetViews>
  <sheetFormatPr defaultRowHeight="19.5"/>
  <cols>
    <col min="1" max="1" width="3.75" style="42" customWidth="1"/>
    <col min="2" max="2" width="25" style="42" customWidth="1"/>
    <col min="3" max="3" width="24.25" style="42" customWidth="1"/>
    <col min="4" max="4" width="30.25" style="42" customWidth="1"/>
    <col min="5" max="16384" width="9" style="42"/>
  </cols>
  <sheetData>
    <row r="1" spans="1:9" ht="21">
      <c r="A1" s="81" t="s">
        <v>104</v>
      </c>
      <c r="B1" s="81"/>
      <c r="C1" s="81"/>
      <c r="D1" s="81"/>
    </row>
    <row r="2" spans="1:9" ht="21">
      <c r="A2" s="83" t="str">
        <f>แบบประเมิน!A2</f>
        <v>สหกรณ์</v>
      </c>
      <c r="B2" s="83"/>
      <c r="C2" s="83"/>
      <c r="D2" s="6"/>
      <c r="E2" s="64" t="s">
        <v>172</v>
      </c>
      <c r="F2" s="65"/>
      <c r="G2" s="65"/>
      <c r="H2" s="65"/>
      <c r="I2" s="65"/>
    </row>
    <row r="3" spans="1:9" ht="21">
      <c r="A3" s="82" t="str">
        <f>แบบประเมิน!A3</f>
        <v>ประเภทสหกรณ์การเกษตร</v>
      </c>
      <c r="B3" s="82"/>
      <c r="C3" s="6"/>
      <c r="D3" s="6"/>
      <c r="E3" s="66" t="s">
        <v>173</v>
      </c>
      <c r="F3" s="67"/>
      <c r="G3" s="67"/>
      <c r="H3" s="67"/>
      <c r="I3" s="67"/>
    </row>
    <row r="4" spans="1:9">
      <c r="A4" s="43"/>
      <c r="B4" s="43"/>
    </row>
    <row r="5" spans="1:9" s="45" customFormat="1" ht="21">
      <c r="A5" s="87" t="s">
        <v>20</v>
      </c>
      <c r="B5" s="87"/>
      <c r="C5" s="44" t="s">
        <v>2</v>
      </c>
      <c r="D5" s="44" t="s">
        <v>105</v>
      </c>
    </row>
    <row r="6" spans="1:9">
      <c r="A6" s="84" t="s">
        <v>3</v>
      </c>
      <c r="B6" s="85"/>
      <c r="C6" s="85"/>
      <c r="D6" s="86"/>
    </row>
    <row r="7" spans="1:9" ht="39">
      <c r="A7" s="46">
        <v>1.1000000000000001</v>
      </c>
      <c r="B7" s="47" t="s">
        <v>4</v>
      </c>
      <c r="C7" s="48" t="b">
        <f>ข้อมูล!H7</f>
        <v>0</v>
      </c>
      <c r="D7" s="48" t="b">
        <f>ข้อมูล!I7</f>
        <v>0</v>
      </c>
    </row>
    <row r="8" spans="1:9" ht="97.5">
      <c r="A8" s="46">
        <v>1.2</v>
      </c>
      <c r="B8" s="47" t="s">
        <v>25</v>
      </c>
      <c r="C8" s="62" t="str">
        <f>ข้อมูล!H11</f>
        <v>ไม่จัดสรรทุนและไม่จ่ายทุน ปีใดปีหนึ่งหรือทั้ง 2 ปีบัญชี หรือมีการจัดสรร 2 ทุน แต่ไม่จ่าย 2 ทุน ทั้ง 2 ปีบัญชี หรือมีการจ่าย 1 ทุน 1 ปีบัญชีและไม่จ่ายทุนใด 1 ปีบัญชี</v>
      </c>
      <c r="D8" s="48" t="str">
        <f>ข้อมูล!I11</f>
        <v>1. ส่งเสริมให้สหกรณ์ดำเนินงานให้มีกำไร
2. แนะนำให้สหกรณ์จัดสรรทุนสวัสดิการสมาชิกและทุนสาธารณประโยชน์
3. แนะนำให้สหกรณ์จ่ายทุนสวัสดิการสมาชิกและทุนสาธารณประโยชน์</v>
      </c>
    </row>
    <row r="9" spans="1:9" ht="136.5">
      <c r="A9" s="46">
        <v>1.3</v>
      </c>
      <c r="B9" s="47" t="s">
        <v>5</v>
      </c>
      <c r="C9" s="48" t="str">
        <f>ข้อมูล!H15</f>
        <v>น้อยกว่า 2 ประเภท</v>
      </c>
      <c r="D9" s="48" t="str">
        <f>ข้อมูล!I15</f>
        <v>1. สำรวจความต้องการของสมาชิก
2. แนะนำให้สหกรณ์เพิ่มธุรกิจใหม่ที่สอดคล้องกับความต้องการของสมาชิก
3. แนะนำให้สหกรณ์จัดทำธุรกิจเงินรับฝากจากสมาชิก (หากยังไม่มี)
4. ความคาดหวังให้สหกรณ์ดำเนินธุรกิจ 6 ประเภท</v>
      </c>
    </row>
    <row r="10" spans="1:9">
      <c r="A10" s="84" t="s">
        <v>6</v>
      </c>
      <c r="B10" s="85"/>
      <c r="C10" s="85"/>
      <c r="D10" s="86"/>
    </row>
    <row r="11" spans="1:9" ht="175.5">
      <c r="A11" s="46">
        <v>2.1</v>
      </c>
      <c r="B11" s="49" t="s">
        <v>7</v>
      </c>
      <c r="C11" s="48" t="str">
        <f>ข้อมูล!H20</f>
        <v>ทุนของสหกรณ์ติดลบ/ทุนของสหกรณ์ = 0</v>
      </c>
      <c r="D11" s="48" t="str">
        <f>ข้อมูล!I20</f>
        <v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0.75 จะอยู่ในเกณฑ์ดี </v>
      </c>
    </row>
    <row r="12" spans="1:9" ht="117">
      <c r="A12" s="46">
        <v>2.2000000000000002</v>
      </c>
      <c r="B12" s="49" t="s">
        <v>8</v>
      </c>
      <c r="C12" s="48" t="str">
        <f>ข้อมูล!H24</f>
        <v xml:space="preserve">ทุนสำรอง = 0 </v>
      </c>
      <c r="D12" s="48" t="str">
        <f>ข้อมูล!I24</f>
        <v>1. แนะนำให้สหกรณ์จัดสรรกำไรสุทธิเป็นทุนสำรองเพิ่มขึ้นและหรือสูงกว่าขั้นต่ำที่กฎหมายกำหนด
2. แนะนำให้สหกรณ์จัดทำแผนธุรกิจ เพิ่มรายได้และลดค่าใช้จ่าย
3. ถ้ามากกว่าร้อยละ 0.20 จะอยู่ในเกณฑ์ดี</v>
      </c>
    </row>
    <row r="13" spans="1:9" ht="195">
      <c r="A13" s="46">
        <v>2.2999999999999998</v>
      </c>
      <c r="B13" s="49" t="s">
        <v>9</v>
      </c>
      <c r="C13" s="48" t="str">
        <f>ข้อมูล!H28</f>
        <v>กำไรขาดทุนจากการดำเนินงาน = 0 หรือติดลบ</v>
      </c>
      <c r="D13" s="48" t="str">
        <f>ข้อมูล!I28</f>
        <v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
และประกาศ คพช. ที่กำหนด เพื่อก่อให้เกิดรายได้เพิ่มขึ้น
3. ถ้ามากกว่าร้อยละ 3 จะอยู่ในเกณฑ์ดี</v>
      </c>
    </row>
    <row r="14" spans="1:9" ht="136.5">
      <c r="A14" s="46">
        <v>2.4</v>
      </c>
      <c r="B14" s="47" t="s">
        <v>10</v>
      </c>
      <c r="C14" s="48" t="str">
        <f>ข้อมูล!H32</f>
        <v>กำไร = 0 หรือ กำไรติดลบ</v>
      </c>
      <c r="D14" s="48" t="str">
        <f>ข้อมูล!I32</f>
        <v>1. แนะนำให้สหกรณ์จัดทำแผนลดค่าใช้จ่าย/ต้นทุน เพื่อให้มีกำไรก่อนหักค่าใช้จ่ายดำเนินงานเพิ่มขึ้น
2. แนะนำให้สหกรณ์ควบคุมค่าใช้จ่ายให้สอดคล้องกับปริมาณธุรกิจและแผนการดำเนินธุรกิจ
3. ถ้าน้อยกว่าร้อยละ 45 จะอยู่ในเกณฑ์ดี</v>
      </c>
    </row>
    <row r="15" spans="1:9" ht="136.5">
      <c r="A15" s="46">
        <v>2.5</v>
      </c>
      <c r="B15" s="49" t="s">
        <v>11</v>
      </c>
      <c r="C15" s="48" t="str">
        <f>ข้อมูล!H36</f>
        <v xml:space="preserve">น้อยกว่าร้อยละ 0.75 ควรปรับปรุง </v>
      </c>
      <c r="D15" s="48" t="str">
        <f>ข้อมูล!I36</f>
        <v xml:space="preserve">1. แนะนำให้สหกรณ์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แนะนำให้สหกรณ์ลงทุนอย่างเหมาะสมได้ผลตอบแทนสูง
3. ถ้ามากกว่าร้อยละ 1.75 จะอยู่ในเกณฑ์ดี
</v>
      </c>
    </row>
    <row r="16" spans="1:9" ht="39">
      <c r="A16" s="46">
        <v>2.6</v>
      </c>
      <c r="B16" s="47" t="s">
        <v>12</v>
      </c>
      <c r="C16" s="48" t="str">
        <f>ข้อมูล!H39</f>
        <v>ไม่มีธุรกิจ</v>
      </c>
      <c r="D16" s="48" t="str">
        <f>ข้อมูล!I39</f>
        <v>ไม่มีธุรกิจ</v>
      </c>
    </row>
    <row r="17" spans="1:4">
      <c r="A17" s="84" t="s">
        <v>13</v>
      </c>
      <c r="B17" s="85"/>
      <c r="C17" s="85"/>
      <c r="D17" s="86"/>
    </row>
    <row r="18" spans="1:4" ht="58.5">
      <c r="A18" s="46">
        <v>3.1</v>
      </c>
      <c r="B18" s="47" t="s">
        <v>14</v>
      </c>
      <c r="C18" s="48" t="str">
        <f>ข้อมูล!H44</f>
        <v>ไม่ได้ใช้งาน</v>
      </c>
      <c r="D18" s="48" t="str">
        <f>ข้อมูล!I44</f>
        <v>แนะนำให้สหกรณ์ใช้โปรแกรมระบบบัญชีสหกรณ์ในการจัดทำบัญชีในทุกธุรกิจที่สหกรณ์ดำเนินงาน</v>
      </c>
    </row>
    <row r="19" spans="1:4" ht="214.5">
      <c r="A19" s="46">
        <v>3.2</v>
      </c>
      <c r="B19" s="47" t="s">
        <v>15</v>
      </c>
      <c r="C19" s="48" t="str">
        <f>ข้อมูล!H47</f>
        <v>ไม่มีระดับการควบคุมภายใน/ไม่มีการควบคุมในเรื่องนั้น ๆ</v>
      </c>
      <c r="D19" s="48" t="str">
        <f>ข้อมูล!I47</f>
        <v>1. แนะนำให้สหกรณ์จัดให้มีการควบคุมภายในเรื่องสภาพแวดล้อมการควบคุม
2.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แนะนำให้สหกรณ์ประมินตนเองตามแบบ RQ 2-3 ก่อนปิดบัญชีประจำปี</v>
      </c>
    </row>
    <row r="20" spans="1:4" ht="175.5">
      <c r="A20" s="46">
        <v>3.3</v>
      </c>
      <c r="B20" s="47" t="s">
        <v>16</v>
      </c>
      <c r="C20" s="48" t="str">
        <f>ข้อมูล!H52</f>
        <v>ไม่มีระดับการควบคุมภายใน/ไม่มีการควบคุมในเรื่องนั้น ๆ</v>
      </c>
      <c r="D20" s="48" t="str">
        <f>ข้อมูล!I52</f>
        <v>1. แนะนำให้สหกรณ์จัดให้มีการควบคุมภายในเรื่องความเสี่ยงและกิจกรรมควบคุม
2.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แนะนำให้สหกรณ์ประมินตนเองตามแบบ RQ 2-3 ก่อนปิดบัญชีประจำปี</v>
      </c>
    </row>
    <row r="21" spans="1:4" ht="175.5">
      <c r="A21" s="46">
        <v>3.4</v>
      </c>
      <c r="B21" s="47" t="s">
        <v>17</v>
      </c>
      <c r="C21" s="48" t="str">
        <f>ข้อมูล!H57</f>
        <v>ไม่มีระดับการควบคุมภายใน/ไม่มีการควบคุมในเรื่องนั้น ๆ</v>
      </c>
      <c r="D21" s="48" t="str">
        <f>ข้อมูล!I57</f>
        <v>1. แนะนำให้สหกรณ์จัดให้มีการควบคุมภายในเรื่องระบบข้อมูลสารสนเทศและการสื่อสาร
2.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แนะนำให้สหกรณ์ประมินตนเองตามแบบ RQ 2-3 ก่อนปิดบัญชีประจำปี</v>
      </c>
    </row>
    <row r="22" spans="1:4" ht="253.5">
      <c r="A22" s="46">
        <v>3.5</v>
      </c>
      <c r="B22" s="47" t="s">
        <v>18</v>
      </c>
      <c r="C22" s="48" t="str">
        <f>ข้อมูล!H62</f>
        <v>ไม่มีระดับการควบคุมภายใน/ไม่มีการควบคุมในเรื่องนั้น ๆ</v>
      </c>
      <c r="D22" s="48" t="str">
        <f>ข้อมูล!I62</f>
        <v>1. แนะนำให้สหกรณ์จัดให้มีการควบคุมภายในเรื่องระบบการติดตามและประเมินผล
2.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แนะนำให้สหกรณ์ประมินตนเองตามแบบ RQ 2-3 ก่อนปิดบัญชีประจำปี</v>
      </c>
    </row>
    <row r="23" spans="1:4" ht="39">
      <c r="A23" s="46">
        <v>3.6</v>
      </c>
      <c r="B23" s="47" t="s">
        <v>99</v>
      </c>
      <c r="C23" s="48" t="str">
        <f>ข้อมูล!H67</f>
        <v>ไม่ได้ประเมินแบบภาพรวม</v>
      </c>
      <c r="D23" s="48" t="str">
        <f>ข้อมูล!I67</f>
        <v>-</v>
      </c>
    </row>
    <row r="24" spans="1:4">
      <c r="A24" s="84" t="s">
        <v>19</v>
      </c>
      <c r="B24" s="85"/>
      <c r="C24" s="85"/>
      <c r="D24" s="86"/>
    </row>
    <row r="25" spans="1:4" ht="97.5">
      <c r="A25" s="46">
        <v>4.0999999999999996</v>
      </c>
      <c r="B25" s="47" t="s">
        <v>22</v>
      </c>
      <c r="C25" s="48" t="str">
        <f>ข้อมูล!H73</f>
        <v>ตรวจพบข้อบกพร่อง/ยังไม่เริ่มดำเนินการแก้ไข</v>
      </c>
      <c r="D25" s="48" t="str">
        <f>ข้อมูล!I73</f>
        <v>1. แนะนำให้สหกรณ์ดำเนินการแก้ไขข้อบกพร่องโดยเร็ว
2. แนะนำให้สหกรณ์จัดหาผู้รับผิดชอบ
3. เป้าหมายคือต้องไม่มีข้อบกพร่องหรือแก้ไขแล้วเสร็จสมบูรณ์ทุกกรณี</v>
      </c>
    </row>
    <row r="26" spans="1:4" ht="97.5">
      <c r="A26" s="46">
        <v>4.2</v>
      </c>
      <c r="B26" s="47" t="s">
        <v>23</v>
      </c>
      <c r="C26" s="48" t="str">
        <f>ข้อมูล!H77</f>
        <v>ขาดทุนทั้งสองปี</v>
      </c>
      <c r="D26" s="48" t="str">
        <f>ข้อมูล!I77</f>
        <v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เพื่อเปรียบเทียบกับแผนงานประจำปีของสหกรณ์</v>
      </c>
    </row>
    <row r="27" spans="1:4" ht="136.5">
      <c r="A27" s="46">
        <v>4.3</v>
      </c>
      <c r="B27" s="47" t="s">
        <v>106</v>
      </c>
      <c r="C27" s="48" t="str">
        <f>ข้อมูล!H81</f>
        <v>ส่งงบเกิน 90 วัน ประชุมใหญ่เกิน 150 วัน หรือประชุมใหญ่โดยไม่มีงบการเงิน</v>
      </c>
      <c r="D27" s="48" t="str">
        <f>ข้อมูล!I81</f>
        <v>1. บันทึกรายการบัญชีขั้นต้นและบัญชีแยกประเภทให้เป็นปัจจุบัน
2. จัดทำงบการเงินประจำปีส่งให้ผู้สอบบัญชีรับตรวจภายใน 30 วัน
3. นำเสนองบการเงินที่ผ่านการตรวจสอบเสนอต่อที่ประชุมใหญ่สามัญประจำปีภายใน 150 วัน</v>
      </c>
    </row>
    <row r="28" spans="1:4" ht="58.5">
      <c r="A28" s="46">
        <v>4.4000000000000004</v>
      </c>
      <c r="B28" s="47" t="s">
        <v>24</v>
      </c>
      <c r="C28" s="48" t="str">
        <f>ข้อมูล!H86</f>
        <v>ไม่มีคำสั่งมอบหมายหรือมอบหมายไม่ชัดเจน</v>
      </c>
      <c r="D28" s="48" t="str">
        <f>ข้อมูล!I86</f>
        <v>แนะนำให้สหกรณ์จัดจ้างเจ้าหน้าที่ปฏิบัติงานประจำรับผิดชอบดำเนินงานและธุรกิจของสหกรณ์</v>
      </c>
    </row>
  </sheetData>
  <mergeCells count="8">
    <mergeCell ref="A1:D1"/>
    <mergeCell ref="A3:B3"/>
    <mergeCell ref="A2:C2"/>
    <mergeCell ref="A24:D24"/>
    <mergeCell ref="A17:D17"/>
    <mergeCell ref="A10:D10"/>
    <mergeCell ref="A6:D6"/>
    <mergeCell ref="A5:B5"/>
  </mergeCells>
  <pageMargins left="0.70866141732283472" right="0.55118110236220474" top="0.59055118110236227" bottom="0.4724409448818898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แบบประเมิน</vt:lpstr>
      <vt:lpstr>ข้อมูล</vt:lpstr>
      <vt:lpstr>รายงาน</vt:lpstr>
      <vt:lpstr>รายงาน!Print_Titles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itd</dc:creator>
  <cp:lastModifiedBy>itd</cp:lastModifiedBy>
  <cp:lastPrinted>2024-07-03T07:17:39Z</cp:lastPrinted>
  <dcterms:created xsi:type="dcterms:W3CDTF">2024-03-15T06:49:01Z</dcterms:created>
  <dcterms:modified xsi:type="dcterms:W3CDTF">2024-07-03T07:33:57Z</dcterms:modified>
</cp:coreProperties>
</file>